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0" windowWidth="11400" windowHeight="5445" activeTab="0"/>
  </bookViews>
  <sheets>
    <sheet name="Valuation" sheetId="1" r:id="rId1"/>
    <sheet name="lists" sheetId="2" r:id="rId2"/>
    <sheet name="readme" sheetId="3" r:id="rId3"/>
    <sheet name="Law" sheetId="4" r:id="rId4"/>
    <sheet name="Utility Allowance" sheetId="5" r:id="rId5"/>
  </sheets>
  <definedNames>
    <definedName name="_xlnm.Print_Area" localSheetId="0">'Valuation'!$B$1:$O$54</definedName>
  </definedNames>
  <calcPr fullCalcOnLoad="1"/>
</workbook>
</file>

<file path=xl/sharedStrings.xml><?xml version="1.0" encoding="utf-8"?>
<sst xmlns="http://schemas.openxmlformats.org/spreadsheetml/2006/main" count="897" uniqueCount="598">
  <si>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</si>
  <si>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</si>
  <si>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</si>
  <si>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</si>
  <si>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</si>
  <si>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</si>
  <si>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</si>
  <si>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</si>
  <si>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</si>
  <si>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</si>
  <si>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</si>
  <si>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</si>
  <si>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</si>
  <si>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</si>
  <si>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</si>
  <si>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</si>
  <si>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</si>
  <si>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</si>
  <si>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</si>
  <si>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</si>
  <si>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</si>
  <si>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</si>
  <si>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</si>
  <si>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</si>
  <si>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</si>
  <si>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</si>
  <si>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</si>
  <si>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</si>
  <si>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</si>
  <si>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</si>
  <si>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</si>
  <si>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</si>
  <si>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</si>
  <si>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</si>
  <si>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</si>
  <si>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</si>
  <si>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</si>
  <si>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</si>
  <si>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</si>
  <si>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</si>
  <si>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</si>
  <si>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</si>
  <si>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</si>
  <si>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</si>
  <si>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</si>
  <si>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</si>
  <si>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</si>
  <si>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</si>
  <si>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</si>
  <si>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</si>
  <si>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</si>
  <si>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</si>
  <si>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</si>
  <si>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</si>
  <si>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</si>
  <si>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</si>
  <si>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</si>
  <si>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</si>
  <si>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</si>
  <si>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</si>
  <si>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</si>
  <si>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</si>
  <si>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</si>
  <si>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</si>
  <si>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Bennington</t>
  </si>
  <si>
    <t>Dorset</t>
  </si>
  <si>
    <t>Glastenbury</t>
  </si>
  <si>
    <t>Landgrove</t>
  </si>
  <si>
    <t>Manchester</t>
  </si>
  <si>
    <t>Bennington North</t>
  </si>
  <si>
    <t>Peru</t>
  </si>
  <si>
    <t>Pownal</t>
  </si>
  <si>
    <t>Readsboro</t>
  </si>
  <si>
    <t>Rupert</t>
  </si>
  <si>
    <t>Sandgate</t>
  </si>
  <si>
    <t>Searsburg</t>
  </si>
  <si>
    <t>Shaftsbury</t>
  </si>
  <si>
    <t>Shaftsbury ID</t>
  </si>
  <si>
    <t>Stamford</t>
  </si>
  <si>
    <t>Sunderland</t>
  </si>
  <si>
    <t>Winhall</t>
  </si>
  <si>
    <t>Woodford</t>
  </si>
  <si>
    <t>Barnet</t>
  </si>
  <si>
    <t>CALEDONIA</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</si>
  <si>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</si>
  <si>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</si>
  <si>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</si>
  <si>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</si>
  <si>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</si>
  <si>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</si>
  <si>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</si>
  <si>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</si>
  <si>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</si>
  <si>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</si>
  <si>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</si>
  <si>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</si>
  <si>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</si>
  <si>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</si>
  <si>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</si>
  <si>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</si>
  <si>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</si>
  <si>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CHITTENDEN</t>
  </si>
  <si>
    <t>Buels Gore</t>
  </si>
  <si>
    <t>Burlington</t>
  </si>
  <si>
    <t>Charlotte</t>
  </si>
  <si>
    <t>Colchester</t>
  </si>
  <si>
    <t>Essex Town</t>
  </si>
  <si>
    <t>Essex Jct.</t>
  </si>
  <si>
    <t>Hinesburg</t>
  </si>
  <si>
    <t>Huntington</t>
  </si>
  <si>
    <t>Jericho</t>
  </si>
  <si>
    <t>Milton</t>
  </si>
  <si>
    <t>Richmond</t>
  </si>
  <si>
    <t>St. George</t>
  </si>
  <si>
    <t>Shelburne</t>
  </si>
  <si>
    <t>South Burlington</t>
  </si>
  <si>
    <t>Underhill</t>
  </si>
  <si>
    <t>Westford</t>
  </si>
  <si>
    <t>Williston</t>
  </si>
  <si>
    <t>Winooski</t>
  </si>
  <si>
    <t>Averill</t>
  </si>
  <si>
    <t>ESSEX</t>
  </si>
  <si>
    <t>Averys Gore</t>
  </si>
  <si>
    <t>Bloomfield</t>
  </si>
  <si>
    <t>Brighton</t>
  </si>
  <si>
    <t>Brunswick</t>
  </si>
  <si>
    <t>Canaan</t>
  </si>
  <si>
    <t>Concord</t>
  </si>
  <si>
    <t>East Haven</t>
  </si>
  <si>
    <t>Ferdinand</t>
  </si>
  <si>
    <t>Granby</t>
  </si>
  <si>
    <t>Guildhall</t>
  </si>
  <si>
    <t>Lemington</t>
  </si>
  <si>
    <t>Lewis</t>
  </si>
  <si>
    <t>Lunenburg</t>
  </si>
  <si>
    <t>Maidstone</t>
  </si>
  <si>
    <t>Norton</t>
  </si>
  <si>
    <t>Victory</t>
  </si>
  <si>
    <t>Warners Grant</t>
  </si>
  <si>
    <t>Warrens Gore</t>
  </si>
  <si>
    <t>Bakersfield</t>
  </si>
  <si>
    <t>FRANKLIN</t>
  </si>
  <si>
    <t>Berkshire</t>
  </si>
  <si>
    <t>Enosburg</t>
  </si>
  <si>
    <t>Fairfax</t>
  </si>
  <si>
    <t>Fairfield</t>
  </si>
  <si>
    <t>Fletcher</t>
  </si>
  <si>
    <t>Franklin</t>
  </si>
  <si>
    <t>Georgia</t>
  </si>
  <si>
    <t>Highgate</t>
  </si>
  <si>
    <t>Montgomery</t>
  </si>
  <si>
    <t>Richford</t>
  </si>
  <si>
    <t>St. Albans City</t>
  </si>
  <si>
    <t>St. Albans Town</t>
  </si>
  <si>
    <t>Sheldon</t>
  </si>
  <si>
    <t>Swanton</t>
  </si>
  <si>
    <t>Alburg</t>
  </si>
  <si>
    <t>GRAND ISLE</t>
  </si>
  <si>
    <t>Grand Isle</t>
  </si>
  <si>
    <t>Isle LaMotte</t>
  </si>
  <si>
    <t>North Hero</t>
  </si>
  <si>
    <t>South Hero</t>
  </si>
  <si>
    <t>Belvidere</t>
  </si>
  <si>
    <t>LAMOILLE</t>
  </si>
  <si>
    <t>Cambridge</t>
  </si>
  <si>
    <t>Eden</t>
  </si>
  <si>
    <t>Elmore</t>
  </si>
  <si>
    <t>Hyde Park</t>
  </si>
  <si>
    <t>Johnson</t>
  </si>
  <si>
    <t>Morristown</t>
  </si>
  <si>
    <t>Stowe</t>
  </si>
  <si>
    <t>Waterville</t>
  </si>
  <si>
    <t>Wolcott</t>
  </si>
  <si>
    <t>Bradford</t>
  </si>
  <si>
    <t>ORANGE</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</si>
  <si>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</si>
  <si>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</si>
  <si>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</si>
  <si>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</si>
  <si>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</si>
  <si>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</si>
  <si>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</si>
  <si>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</si>
  <si>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</si>
  <si>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</si>
  <si>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</si>
  <si>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</si>
  <si>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</si>
  <si>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</si>
  <si>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</si>
  <si>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</si>
  <si>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</si>
  <si>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</si>
  <si>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ORLEANS</t>
  </si>
  <si>
    <t>Barton</t>
  </si>
  <si>
    <t>Brownington</t>
  </si>
  <si>
    <t>Charleston</t>
  </si>
  <si>
    <t>Coventry</t>
  </si>
  <si>
    <t>Craftsbury</t>
  </si>
  <si>
    <t>Derby</t>
  </si>
  <si>
    <t>Glover</t>
  </si>
  <si>
    <t>Greensboro</t>
  </si>
  <si>
    <t>Holland</t>
  </si>
  <si>
    <t>Irasburg</t>
  </si>
  <si>
    <t>Jay</t>
  </si>
  <si>
    <t>Lowell</t>
  </si>
  <si>
    <t>Morgan</t>
  </si>
  <si>
    <t>Newport City</t>
  </si>
  <si>
    <t>Newport Town</t>
  </si>
  <si>
    <t>Orleans</t>
  </si>
  <si>
    <t>Troy</t>
  </si>
  <si>
    <t>Westfield</t>
  </si>
  <si>
    <t>Westmore</t>
  </si>
  <si>
    <t>Benson</t>
  </si>
  <si>
    <t>RUTLAND</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</si>
  <si>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</si>
  <si>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</si>
  <si>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</si>
  <si>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</si>
  <si>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</si>
  <si>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</si>
  <si>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</si>
  <si>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</si>
  <si>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</si>
  <si>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</si>
  <si>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</si>
  <si>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</si>
  <si>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</si>
  <si>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</si>
  <si>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</si>
  <si>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</si>
  <si>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</si>
  <si>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</si>
  <si>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</si>
  <si>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</si>
  <si>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</si>
  <si>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</si>
  <si>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</si>
  <si>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</si>
  <si>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</si>
  <si>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</si>
  <si>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</si>
  <si>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</si>
  <si>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WASHINGTON</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</si>
  <si>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</si>
  <si>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</si>
  <si>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</si>
  <si>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</si>
  <si>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</si>
  <si>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</si>
  <si>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</si>
  <si>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</si>
  <si>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</si>
  <si>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</si>
  <si>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</si>
  <si>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</si>
  <si>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</si>
  <si>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</si>
  <si>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</si>
  <si>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</si>
  <si>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</si>
  <si>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</si>
  <si>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</si>
  <si>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</si>
  <si>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WINDHAM</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</si>
  <si>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</si>
  <si>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</si>
  <si>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</si>
  <si>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</si>
  <si>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</si>
  <si>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</si>
  <si>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</si>
  <si>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</si>
  <si>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</si>
  <si>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</si>
  <si>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</si>
  <si>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</si>
  <si>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</si>
  <si>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</si>
  <si>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</si>
  <si>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</si>
  <si>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</si>
  <si>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</si>
  <si>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</si>
  <si>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</si>
  <si>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</si>
  <si>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</si>
  <si>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</si>
  <si>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WINDSOR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</si>
  <si>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</si>
  <si>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</si>
  <si>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</si>
  <si>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</si>
  <si>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</si>
  <si>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</si>
  <si>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</si>
  <si>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</si>
  <si>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</si>
  <si>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</si>
  <si>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</si>
  <si>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</si>
  <si>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</si>
  <si>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</si>
  <si>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</si>
  <si>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</si>
  <si>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</si>
  <si>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</si>
  <si>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</si>
  <si>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</si>
  <si>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</si>
  <si>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</si>
  <si>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</si>
  <si>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</si>
  <si>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</si>
  <si>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</si>
  <si>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</si>
  <si>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</si>
  <si>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</si>
  <si>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</si>
  <si>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</si>
  <si>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town code result</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</si>
  <si>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</si>
  <si>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</si>
  <si>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</si>
  <si>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</si>
  <si>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</si>
  <si>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</si>
  <si>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</si>
  <si>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</si>
  <si>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</si>
  <si>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</si>
  <si>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</si>
  <si>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</si>
  <si>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</si>
  <si>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</si>
  <si>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</si>
  <si>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</si>
  <si>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</si>
  <si>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</si>
  <si>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</si>
  <si>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</si>
  <si>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</si>
  <si>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</si>
  <si>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</si>
  <si>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</si>
  <si>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</si>
  <si>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</si>
  <si>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</si>
  <si>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</si>
  <si>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</si>
  <si>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</si>
  <si>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</si>
  <si>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</si>
  <si>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</si>
  <si>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</si>
  <si>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</si>
  <si>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</si>
  <si>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</si>
  <si>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</si>
  <si>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</si>
  <si>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</si>
  <si>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</si>
  <si>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</si>
  <si>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1.4932</t>
  </si>
  <si>
    <t>1.5043</t>
  </si>
  <si>
    <t>1.5082</t>
  </si>
  <si>
    <t>1.4994</t>
  </si>
  <si>
    <t>1.5433</t>
  </si>
  <si>
    <t>1.4945</t>
  </si>
  <si>
    <t>1.5347</t>
  </si>
  <si>
    <t>1.5058</t>
  </si>
  <si>
    <t>1.5324</t>
  </si>
  <si>
    <t>1.5436</t>
  </si>
  <si>
    <t>1.5104</t>
  </si>
  <si>
    <t>1.5254</t>
  </si>
  <si>
    <t>1.4961</t>
  </si>
  <si>
    <t>1.5331</t>
  </si>
  <si>
    <t>1.4788</t>
  </si>
  <si>
    <t>1.5208</t>
  </si>
  <si>
    <t>1.4468</t>
  </si>
  <si>
    <t>1.5417</t>
  </si>
  <si>
    <t>1.5327</t>
  </si>
  <si>
    <t>1.5246</t>
  </si>
  <si>
    <t>1.5363</t>
  </si>
  <si>
    <t>1.5994</t>
  </si>
  <si>
    <t>1.5466</t>
  </si>
  <si>
    <t>1.5125</t>
  </si>
  <si>
    <t>1.5084</t>
  </si>
  <si>
    <t>1.5137</t>
  </si>
  <si>
    <t>1.5209</t>
  </si>
  <si>
    <t>1.5338</t>
  </si>
  <si>
    <t>1.4643</t>
  </si>
  <si>
    <t>1.5194</t>
  </si>
  <si>
    <t>1.5177</t>
  </si>
  <si>
    <t>1.539</t>
  </si>
  <si>
    <t>1.5183</t>
  </si>
  <si>
    <t>1.5272</t>
  </si>
  <si>
    <t>1.5281</t>
  </si>
  <si>
    <t>1.5182</t>
  </si>
  <si>
    <t>Essex County Unified UTG</t>
  </si>
  <si>
    <t>1.5282</t>
  </si>
  <si>
    <t>1.5312</t>
  </si>
  <si>
    <t>1.5652</t>
  </si>
  <si>
    <t>1.5388</t>
  </si>
  <si>
    <t>1.4591</t>
  </si>
  <si>
    <t>1.6227</t>
  </si>
  <si>
    <t>1.5492</t>
  </si>
  <si>
    <t>1.5451</t>
  </si>
  <si>
    <t>1.5728</t>
  </si>
  <si>
    <t>1.5265</t>
  </si>
  <si>
    <t>1.4871</t>
  </si>
  <si>
    <t>1.6363</t>
  </si>
  <si>
    <t>1.4521</t>
  </si>
  <si>
    <t>1.5534</t>
  </si>
  <si>
    <t>1.5113</t>
  </si>
  <si>
    <t>1.521</t>
  </si>
  <si>
    <t>1.5191</t>
  </si>
  <si>
    <t>1.5419</t>
  </si>
  <si>
    <t>1.5317</t>
  </si>
  <si>
    <t>1.519</t>
  </si>
  <si>
    <t>1.5501</t>
  </si>
  <si>
    <t>1.562</t>
  </si>
  <si>
    <t>1.5644</t>
  </si>
  <si>
    <t>1.5542</t>
  </si>
  <si>
    <t>1.5443</t>
  </si>
  <si>
    <t>1.5517</t>
  </si>
  <si>
    <t>1.4679</t>
  </si>
  <si>
    <t>1.5477</t>
  </si>
  <si>
    <t>1.6412</t>
  </si>
  <si>
    <t>1.4586</t>
  </si>
  <si>
    <t>1.5301</t>
  </si>
  <si>
    <t>1.518</t>
  </si>
  <si>
    <t>1.511</t>
  </si>
  <si>
    <t>1.6017</t>
  </si>
  <si>
    <t>1.5349</t>
  </si>
  <si>
    <t>1.4624</t>
  </si>
  <si>
    <t>1.5533</t>
  </si>
  <si>
    <t>1.477</t>
  </si>
  <si>
    <t>1.6075</t>
  </si>
  <si>
    <t>1.5496</t>
  </si>
  <si>
    <t>1.4496</t>
  </si>
  <si>
    <t>1.4879</t>
  </si>
  <si>
    <t>1.6712</t>
  </si>
  <si>
    <t>1.5299</t>
  </si>
  <si>
    <t>1.4924</t>
  </si>
  <si>
    <t>1.4911</t>
  </si>
  <si>
    <t>1.5252</t>
  </si>
  <si>
    <t>1.5169</t>
  </si>
  <si>
    <t>1.6076</t>
  </si>
  <si>
    <t>1.5211</t>
  </si>
  <si>
    <t>1.5686</t>
  </si>
  <si>
    <t>1.4424</t>
  </si>
  <si>
    <t>1.4959</t>
  </si>
  <si>
    <t>1.506</t>
  </si>
  <si>
    <t>1.5166</t>
  </si>
  <si>
    <t>1.5061</t>
  </si>
  <si>
    <t>1.5328</t>
  </si>
  <si>
    <t>1.4413</t>
  </si>
  <si>
    <t>1.4931</t>
  </si>
  <si>
    <t>1.4882</t>
  </si>
  <si>
    <t>1.5256</t>
  </si>
  <si>
    <t>1.5257</t>
  </si>
  <si>
    <t>1.5379</t>
  </si>
  <si>
    <t>1.2318</t>
  </si>
  <si>
    <t>1.5626</t>
  </si>
  <si>
    <t>1.5857</t>
  </si>
  <si>
    <t>1.515</t>
  </si>
  <si>
    <t>1.5927</t>
  </si>
  <si>
    <t>1.5376</t>
  </si>
  <si>
    <t>1.5115</t>
  </si>
  <si>
    <t>1.5599</t>
  </si>
  <si>
    <t>1.5337</t>
  </si>
  <si>
    <t>1.5526</t>
  </si>
  <si>
    <t>1.5513</t>
  </si>
  <si>
    <t>1.5737</t>
  </si>
  <si>
    <t>1.4784</t>
  </si>
  <si>
    <t>1.5318</t>
  </si>
  <si>
    <t>1.536</t>
  </si>
  <si>
    <t>1.5287</t>
  </si>
  <si>
    <t>1.4954</t>
  </si>
  <si>
    <t>1.5003</t>
  </si>
  <si>
    <t>1.5074</t>
  </si>
  <si>
    <t>1.5398</t>
  </si>
  <si>
    <t>1.4347</t>
  </si>
  <si>
    <t>1.5677</t>
  </si>
  <si>
    <t>1.5202</t>
  </si>
  <si>
    <t>1.5278</t>
  </si>
  <si>
    <t>1.5196</t>
  </si>
  <si>
    <t>1.5585</t>
  </si>
  <si>
    <t>1.533</t>
  </si>
  <si>
    <t>1.4557</t>
  </si>
  <si>
    <t>1.5296</t>
  </si>
  <si>
    <t>1.5709</t>
  </si>
  <si>
    <t>1.5377</t>
  </si>
  <si>
    <t>1.5455</t>
  </si>
  <si>
    <t>1.5195</t>
  </si>
  <si>
    <t>1.5127</t>
  </si>
  <si>
    <t>1.6032</t>
  </si>
  <si>
    <t>1.5151</t>
  </si>
  <si>
    <t>1.5304</t>
  </si>
  <si>
    <t>1.6204</t>
  </si>
  <si>
    <t>1.5661</t>
  </si>
  <si>
    <t>1.4749</t>
  </si>
  <si>
    <t>1.4744</t>
  </si>
  <si>
    <t>1.5724</t>
  </si>
  <si>
    <t>1.5758</t>
  </si>
  <si>
    <t>1.5736</t>
  </si>
  <si>
    <t>1.5437</t>
  </si>
  <si>
    <t>1.5667</t>
  </si>
  <si>
    <t>1.5369</t>
  </si>
  <si>
    <t>1.4944</t>
  </si>
  <si>
    <t>1.5228</t>
  </si>
  <si>
    <t>1.4743</t>
  </si>
  <si>
    <t>1.4165</t>
  </si>
  <si>
    <t>1.5164</t>
  </si>
  <si>
    <t>1.5393</t>
  </si>
  <si>
    <t>1.4002</t>
  </si>
  <si>
    <t>1.4845</t>
  </si>
  <si>
    <t>1.5953</t>
  </si>
  <si>
    <t>1.479</t>
  </si>
  <si>
    <t>1.5234</t>
  </si>
  <si>
    <t>1.5448</t>
  </si>
  <si>
    <t>1.5676</t>
  </si>
  <si>
    <t>1.5503</t>
  </si>
  <si>
    <t>1.4675</t>
  </si>
  <si>
    <t>1.5028</t>
  </si>
  <si>
    <t>1.5302</t>
  </si>
  <si>
    <t>1.5142</t>
  </si>
  <si>
    <t>1.6048</t>
  </si>
  <si>
    <t>1.5481</t>
  </si>
  <si>
    <t>1.6799</t>
  </si>
  <si>
    <t>1.5699</t>
  </si>
  <si>
    <t>1.5556</t>
  </si>
  <si>
    <t>1.5014</t>
  </si>
  <si>
    <t>1.5385</t>
  </si>
  <si>
    <t>1.5418</t>
  </si>
  <si>
    <t>1.565</t>
  </si>
  <si>
    <t>1.5366</t>
  </si>
  <si>
    <t>1.5479</t>
  </si>
  <si>
    <t>1.5297</t>
  </si>
  <si>
    <t>1.5519</t>
  </si>
  <si>
    <t>1.4621</t>
  </si>
  <si>
    <t>1.5456</t>
  </si>
  <si>
    <t>1.5583</t>
  </si>
  <si>
    <t>1.5426</t>
  </si>
  <si>
    <t>1.6358</t>
  </si>
  <si>
    <t>1.5311</t>
  </si>
  <si>
    <t>1.5441</t>
  </si>
  <si>
    <t>1.6073</t>
  </si>
  <si>
    <t>1.4889</t>
  </si>
  <si>
    <t>1.5065</t>
  </si>
  <si>
    <t>1.5295</t>
  </si>
  <si>
    <t>1.5389</t>
  </si>
  <si>
    <t>1.5804</t>
  </si>
  <si>
    <t>1.509</t>
  </si>
  <si>
    <t>1.5314</t>
  </si>
  <si>
    <t>1.5469</t>
  </si>
  <si>
    <t>1.5505</t>
  </si>
  <si>
    <t>1.542</t>
  </si>
  <si>
    <t>1.5543</t>
  </si>
  <si>
    <t>1.4516</t>
  </si>
  <si>
    <t>1.5781</t>
  </si>
  <si>
    <t>1.6296</t>
  </si>
  <si>
    <t>1.5258</t>
  </si>
  <si>
    <t>1.5523</t>
  </si>
  <si>
    <t>1.5871</t>
  </si>
  <si>
    <t>1.619</t>
  </si>
  <si>
    <t>1.5605</t>
  </si>
  <si>
    <t>1.5161</t>
  </si>
  <si>
    <t>1.5459</t>
  </si>
  <si>
    <t>1.5623</t>
  </si>
  <si>
    <t>1.0785</t>
  </si>
  <si>
    <t>1.5877</t>
  </si>
  <si>
    <t>1.5954</t>
  </si>
  <si>
    <t>1.4925</t>
  </si>
  <si>
    <t>1.5963</t>
  </si>
  <si>
    <t>1.505</t>
  </si>
  <si>
    <t>1.5263</t>
  </si>
  <si>
    <t>1.4607</t>
  </si>
  <si>
    <t>1.6016</t>
  </si>
  <si>
    <t>1.5162</t>
  </si>
  <si>
    <t>1.4979</t>
  </si>
  <si>
    <t>1.573</t>
  </si>
  <si>
    <t>1.6136</t>
  </si>
  <si>
    <t>1.5212</t>
  </si>
  <si>
    <t>1.5665</t>
  </si>
  <si>
    <t>1.5128</t>
  </si>
  <si>
    <t>1.5055</t>
  </si>
  <si>
    <t>1.5264</t>
  </si>
  <si>
    <t>1.5372</t>
  </si>
  <si>
    <t>1.5824</t>
  </si>
  <si>
    <t>1.5635</t>
  </si>
  <si>
    <t>1.5108</t>
  </si>
  <si>
    <t>2016 Eff Tax Rate from PVR Annual Report</t>
  </si>
  <si>
    <t>as of April 1, 2016</t>
  </si>
  <si>
    <r>
      <rPr>
        <b/>
        <i/>
        <u val="single"/>
        <sz val="10"/>
        <rFont val="Arial"/>
        <family val="2"/>
      </rPr>
      <t>LOA</t>
    </r>
    <r>
      <rPr>
        <sz val="10"/>
        <rFont val="Arial"/>
        <family val="2"/>
      </rPr>
      <t xml:space="preserve"> field - Enter percentage as a whole number, eg. 90 for ninety percent.  </t>
    </r>
    <r>
      <rPr>
        <b/>
        <i/>
        <u val="single"/>
        <sz val="10"/>
        <rFont val="Arial"/>
        <family val="2"/>
      </rPr>
      <t>Never enter above 100%.</t>
    </r>
    <r>
      <rPr>
        <b/>
        <i/>
        <sz val="10"/>
        <rFont val="Arial"/>
        <family val="2"/>
      </rPr>
      <t xml:space="preserve"> </t>
    </r>
    <r>
      <rPr>
        <sz val="10"/>
        <rFont val="Arial"/>
        <family val="2"/>
      </rPr>
      <t xml:space="preserve">Level of Assessment is the overall ratio of assessed values to fair market values as of assessment date.  Determine by comparing arms-length sales prices to listed values for one year period prior to April 1, 2016. </t>
    </r>
  </si>
  <si>
    <t>If nothing is input, program defaults to effective tax rate from 2016 Annual Report (nonres educ + town + local agreement rate)</t>
  </si>
  <si>
    <t>LOA - Level of Assessment - Town's estimate of the overall ratio of listed values to fair market values for April 1, 2016 grand list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</si>
</sst>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 numFmtId="201" formatCode="#,##0.0_);\(#,##0.0\)"/>
  </numFmts>
  <fonts count="58">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b/>
      <i/>
      <u val="single"/>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51"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2" fontId="0" fillId="33" borderId="11" xfId="0" applyNumberFormat="1" applyFill="1" applyBorder="1" applyAlignment="1">
      <alignment horizontal="center"/>
    </xf>
    <xf numFmtId="165" fontId="0" fillId="33" borderId="11" xfId="45" applyNumberFormat="1" applyFont="1" applyFill="1"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33" borderId="11" xfId="45" applyNumberFormat="1" applyFont="1" applyFill="1" applyBorder="1" applyAlignment="1" applyProtection="1">
      <alignment horizontal="center"/>
      <protection/>
    </xf>
    <xf numFmtId="165" fontId="0" fillId="0" borderId="11" xfId="0" applyNumberFormat="1" applyBorder="1" applyAlignment="1">
      <alignment horizontal="center"/>
    </xf>
    <xf numFmtId="10" fontId="0" fillId="0" borderId="12" xfId="64"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6" fontId="0" fillId="0" borderId="0" xfId="0" applyNumberFormat="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0" fontId="0" fillId="0" borderId="0" xfId="0" applyAlignment="1">
      <alignment horizontal="right"/>
    </xf>
    <xf numFmtId="0" fontId="6" fillId="0" borderId="0" xfId="0" applyFont="1" applyBorder="1" applyAlignment="1">
      <alignment/>
    </xf>
    <xf numFmtId="167" fontId="0" fillId="0" borderId="12" xfId="64" applyNumberFormat="1" applyFont="1" applyBorder="1" applyAlignment="1" applyProtection="1">
      <alignment horizontal="center"/>
      <protection hidden="1"/>
    </xf>
    <xf numFmtId="174" fontId="3" fillId="0" borderId="0" xfId="42" applyNumberFormat="1" applyFont="1" applyAlignment="1">
      <alignment/>
    </xf>
    <xf numFmtId="0" fontId="0" fillId="0" borderId="0" xfId="0" applyFont="1" applyAlignment="1">
      <alignment horizontal="right"/>
    </xf>
    <xf numFmtId="0" fontId="47" fillId="0" borderId="0" xfId="54" applyAlignment="1" applyProtection="1">
      <alignment/>
      <protection/>
    </xf>
    <xf numFmtId="0" fontId="56" fillId="0" borderId="0" xfId="0" applyFont="1" applyFill="1" applyAlignment="1">
      <alignment/>
    </xf>
    <xf numFmtId="0" fontId="57"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1" fillId="6" borderId="11" xfId="0" applyFont="1" applyFill="1" applyBorder="1" applyAlignment="1" applyProtection="1">
      <alignment horizontal="center"/>
      <protection locked="0"/>
    </xf>
    <xf numFmtId="165" fontId="1" fillId="6" borderId="11" xfId="45" applyNumberFormat="1" applyFont="1" applyFill="1" applyBorder="1" applyAlignment="1" applyProtection="1">
      <alignment horizontal="center"/>
      <protection locked="0"/>
    </xf>
    <xf numFmtId="165" fontId="1" fillId="6" borderId="0" xfId="45" applyNumberFormat="1" applyFont="1" applyFill="1" applyAlignment="1" applyProtection="1">
      <alignment/>
      <protection locked="0"/>
    </xf>
    <xf numFmtId="9" fontId="1" fillId="6" borderId="12" xfId="64" applyFont="1" applyFill="1" applyBorder="1" applyAlignment="1" applyProtection="1">
      <alignment horizontal="center"/>
      <protection locked="0"/>
    </xf>
    <xf numFmtId="165" fontId="0" fillId="6" borderId="11" xfId="45" applyNumberFormat="1" applyFont="1" applyFill="1" applyBorder="1" applyAlignment="1" applyProtection="1">
      <alignment horizontal="center"/>
      <protection locked="0"/>
    </xf>
    <xf numFmtId="0" fontId="0" fillId="6" borderId="0" xfId="0" applyFont="1" applyFill="1" applyAlignment="1" applyProtection="1">
      <alignment/>
      <protection locked="0"/>
    </xf>
    <xf numFmtId="0" fontId="9" fillId="0" borderId="0" xfId="58" applyFont="1">
      <alignment/>
      <protection/>
    </xf>
    <xf numFmtId="0" fontId="9" fillId="0" borderId="0" xfId="58" applyFont="1" applyAlignme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4"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33" borderId="0" xfId="0" applyFill="1" applyAlignment="1" applyProtection="1">
      <alignment/>
      <protection locked="0"/>
    </xf>
    <xf numFmtId="0" fontId="0" fillId="0" borderId="0" xfId="0" applyAlignment="1" applyProtection="1">
      <alignment/>
      <protection locked="0"/>
    </xf>
    <xf numFmtId="0" fontId="0" fillId="34" borderId="0" xfId="0" applyFill="1" applyAlignment="1" applyProtection="1">
      <alignment/>
      <protection locked="0"/>
    </xf>
    <xf numFmtId="0" fontId="0" fillId="35" borderId="0" xfId="0" applyFill="1" applyAlignment="1" applyProtection="1">
      <alignment/>
      <protection locked="0"/>
    </xf>
    <xf numFmtId="182" fontId="0" fillId="35" borderId="0" xfId="0" applyNumberFormat="1" applyFill="1" applyAlignment="1" applyProtection="1">
      <alignment/>
      <protection locked="0"/>
    </xf>
    <xf numFmtId="186" fontId="0" fillId="35" borderId="0" xfId="0" applyNumberFormat="1" applyFill="1" applyAlignment="1" applyProtection="1">
      <alignment/>
      <protection locked="0"/>
    </xf>
    <xf numFmtId="165" fontId="0" fillId="6" borderId="11" xfId="45" applyNumberFormat="1" applyFont="1" applyFill="1" applyBorder="1" applyAlignment="1" applyProtection="1">
      <alignment horizontal="center"/>
      <protection locked="0"/>
    </xf>
    <xf numFmtId="165" fontId="0" fillId="6" borderId="11" xfId="45" applyNumberFormat="1" applyFont="1" applyFill="1" applyBorder="1" applyAlignment="1">
      <alignment horizontal="center"/>
    </xf>
    <xf numFmtId="182" fontId="0" fillId="0" borderId="0" xfId="0" applyNumberFormat="1" applyFont="1" applyAlignment="1">
      <alignment/>
    </xf>
    <xf numFmtId="0" fontId="3" fillId="33" borderId="0" xfId="0" applyFont="1" applyFill="1" applyAlignment="1" applyProtection="1">
      <alignment horizontal="left"/>
      <protection locked="0"/>
    </xf>
    <xf numFmtId="0" fontId="3" fillId="34" borderId="0" xfId="0" applyFont="1" applyFill="1" applyAlignment="1" applyProtection="1">
      <alignment horizontal="left"/>
      <protection locked="0"/>
    </xf>
    <xf numFmtId="0" fontId="3" fillId="0" borderId="0" xfId="0" applyFont="1" applyAlignment="1">
      <alignment horizontal="left"/>
    </xf>
    <xf numFmtId="0" fontId="0" fillId="0" borderId="0" xfId="0" applyAlignment="1">
      <alignment horizontal="left"/>
    </xf>
    <xf numFmtId="0" fontId="0" fillId="0" borderId="0" xfId="0" applyFont="1" applyAlignment="1">
      <alignment wrapText="1"/>
    </xf>
    <xf numFmtId="0" fontId="0" fillId="33" borderId="0" xfId="0" applyFill="1" applyAlignment="1" applyProtection="1">
      <alignment horizontal="center"/>
      <protection locked="0"/>
    </xf>
    <xf numFmtId="0" fontId="0" fillId="34" borderId="0" xfId="0" applyFill="1" applyAlignment="1" applyProtection="1">
      <alignment horizontal="center"/>
      <protection locked="0"/>
    </xf>
    <xf numFmtId="0" fontId="0" fillId="35" borderId="0" xfId="0" applyFill="1" applyAlignment="1" applyProtection="1">
      <alignment horizontal="center"/>
      <protection locked="0"/>
    </xf>
    <xf numFmtId="182" fontId="0" fillId="34" borderId="0" xfId="0" applyNumberFormat="1" applyFill="1" applyAlignment="1" applyProtection="1">
      <alignment horizontal="center"/>
      <protection locked="0"/>
    </xf>
    <xf numFmtId="0" fontId="0" fillId="0" borderId="0" xfId="0" applyFont="1" applyAlignment="1">
      <alignment horizontal="center" wrapText="1"/>
    </xf>
    <xf numFmtId="0" fontId="3" fillId="0" borderId="0" xfId="0" applyFont="1" applyAlignment="1">
      <alignment wrapText="1"/>
    </xf>
    <xf numFmtId="165" fontId="0" fillId="0" borderId="0" xfId="0" applyNumberFormat="1" applyBorder="1" applyAlignment="1">
      <alignment horizontal="center"/>
    </xf>
    <xf numFmtId="165" fontId="0" fillId="0" borderId="0" xfId="45" applyNumberFormat="1" applyFont="1" applyBorder="1" applyAlignment="1">
      <alignment/>
    </xf>
    <xf numFmtId="9" fontId="1" fillId="36" borderId="0" xfId="64" applyFont="1" applyFill="1" applyBorder="1" applyAlignment="1" applyProtection="1">
      <alignment horizontal="center"/>
      <protection locked="0"/>
    </xf>
    <xf numFmtId="37" fontId="0" fillId="0" borderId="0" xfId="45" applyNumberFormat="1" applyFont="1" applyBorder="1" applyAlignment="1">
      <alignment/>
    </xf>
    <xf numFmtId="0" fontId="0" fillId="0" borderId="0" xfId="0" applyAlignment="1">
      <alignment vertical="center"/>
    </xf>
    <xf numFmtId="0" fontId="5" fillId="0" borderId="0" xfId="0" applyFont="1" applyAlignment="1">
      <alignment horizontal="center" wrapText="1"/>
    </xf>
    <xf numFmtId="0" fontId="0" fillId="0" borderId="0" xfId="0" applyAlignment="1">
      <alignment horizontal="center" wrapText="1"/>
    </xf>
    <xf numFmtId="0" fontId="0" fillId="0" borderId="0" xfId="0" applyAlignment="1" quotePrefix="1">
      <alignment horizontal="right"/>
    </xf>
    <xf numFmtId="0" fontId="0" fillId="0" borderId="0" xfId="0" applyAlignment="1">
      <alignment horizontal="right"/>
    </xf>
    <xf numFmtId="200" fontId="1" fillId="6" borderId="13" xfId="0" applyNumberFormat="1" applyFont="1" applyFill="1" applyBorder="1" applyAlignment="1" applyProtection="1">
      <alignment horizontal="left"/>
      <protection locked="0"/>
    </xf>
    <xf numFmtId="200" fontId="1" fillId="6" borderId="14" xfId="0" applyNumberFormat="1" applyFont="1" applyFill="1" applyBorder="1" applyAlignment="1" applyProtection="1">
      <alignment horizontal="left"/>
      <protection locked="0"/>
    </xf>
    <xf numFmtId="200" fontId="1" fillId="6" borderId="15"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16" xfId="0" applyFont="1" applyBorder="1" applyAlignment="1">
      <alignment horizontal="left" wrapText="1" shrinkToFit="1"/>
    </xf>
    <xf numFmtId="0" fontId="1" fillId="33"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6" borderId="13" xfId="0" applyFont="1" applyFill="1" applyBorder="1" applyAlignment="1" applyProtection="1">
      <alignment/>
      <protection locked="0"/>
    </xf>
    <xf numFmtId="0" fontId="1" fillId="6" borderId="14" xfId="0" applyFont="1" applyFill="1" applyBorder="1" applyAlignment="1" applyProtection="1">
      <alignment/>
      <protection locked="0"/>
    </xf>
    <xf numFmtId="0" fontId="1" fillId="6" borderId="15" xfId="0" applyFont="1" applyFill="1" applyBorder="1" applyAlignment="1" applyProtection="1">
      <alignment/>
      <protection locked="0"/>
    </xf>
    <xf numFmtId="0" fontId="0" fillId="6" borderId="14" xfId="0" applyFill="1" applyBorder="1" applyAlignment="1" applyProtection="1">
      <alignment/>
      <protection locked="0"/>
    </xf>
    <xf numFmtId="0" fontId="0" fillId="6" borderId="15" xfId="0" applyFill="1" applyBorder="1" applyAlignment="1" applyProtection="1">
      <alignment/>
      <protection locked="0"/>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alignment horizontal="center" wrapText="1"/>
    </xf>
    <xf numFmtId="1" fontId="0" fillId="0" borderId="0" xfId="0" applyNumberFormat="1" applyFont="1"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3</xdr:row>
      <xdr:rowOff>123825</xdr:rowOff>
    </xdr:from>
    <xdr:to>
      <xdr:col>18</xdr:col>
      <xdr:colOff>419100</xdr:colOff>
      <xdr:row>89</xdr:row>
      <xdr:rowOff>76200</xdr:rowOff>
    </xdr:to>
    <xdr:pic>
      <xdr:nvPicPr>
        <xdr:cNvPr id="1" name="Picture 3"/>
        <xdr:cNvPicPr preferRelativeResize="1">
          <a:picLocks noChangeAspect="1"/>
        </xdr:cNvPicPr>
      </xdr:nvPicPr>
      <xdr:blipFill>
        <a:blip r:embed="rId1"/>
        <a:stretch>
          <a:fillRect/>
        </a:stretch>
      </xdr:blipFill>
      <xdr:spPr>
        <a:xfrm>
          <a:off x="657225" y="609600"/>
          <a:ext cx="10734675" cy="13877925"/>
        </a:xfrm>
        <a:prstGeom prst="rect">
          <a:avLst/>
        </a:prstGeom>
        <a:noFill/>
        <a:ln w="22225" cmpd="sng">
          <a:solidFill>
            <a:srgbClr val="C0504D"/>
          </a:solidFill>
          <a:headEnd type="none"/>
          <a:tailEnd type="none"/>
        </a:ln>
      </xdr:spPr>
    </xdr:pic>
    <xdr:clientData/>
  </xdr:twoCellAnchor>
  <xdr:twoCellAnchor editAs="oneCell">
    <xdr:from>
      <xdr:col>1</xdr:col>
      <xdr:colOff>57150</xdr:colOff>
      <xdr:row>90</xdr:row>
      <xdr:rowOff>152400</xdr:rowOff>
    </xdr:from>
    <xdr:to>
      <xdr:col>18</xdr:col>
      <xdr:colOff>428625</xdr:colOff>
      <xdr:row>176</xdr:row>
      <xdr:rowOff>104775</xdr:rowOff>
    </xdr:to>
    <xdr:pic>
      <xdr:nvPicPr>
        <xdr:cNvPr id="2" name="Picture 4"/>
        <xdr:cNvPicPr preferRelativeResize="1">
          <a:picLocks noChangeAspect="1"/>
        </xdr:cNvPicPr>
      </xdr:nvPicPr>
      <xdr:blipFill>
        <a:blip r:embed="rId2"/>
        <a:stretch>
          <a:fillRect/>
        </a:stretch>
      </xdr:blipFill>
      <xdr:spPr>
        <a:xfrm>
          <a:off x="666750" y="14725650"/>
          <a:ext cx="10734675" cy="13877925"/>
        </a:xfrm>
        <a:prstGeom prst="rect">
          <a:avLst/>
        </a:prstGeom>
        <a:noFill/>
        <a:ln w="22225" cmpd="sng">
          <a:solidFill>
            <a:srgbClr val="C0504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63"/>
  <sheetViews>
    <sheetView showGridLines="0" tabSelected="1" zoomScalePageLayoutView="0" workbookViewId="0" topLeftCell="A1">
      <selection activeCell="G20" sqref="G20"/>
    </sheetView>
  </sheetViews>
  <sheetFormatPr defaultColWidth="9.140625" defaultRowHeight="12.75"/>
  <cols>
    <col min="1" max="1" width="24.7109375" style="0" customWidth="1"/>
    <col min="4" max="4" width="13.421875" style="0" customWidth="1"/>
    <col min="5" max="5" width="14.28125" style="0" customWidth="1"/>
    <col min="6" max="6" width="9.7109375" style="0" customWidth="1"/>
    <col min="7" max="7" width="13.140625" style="0" bestFit="1" customWidth="1"/>
    <col min="8" max="8" width="2.8515625" style="0" customWidth="1"/>
    <col min="9" max="9" width="11.5742187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16" max="16" width="13.421875" style="0" bestFit="1" customWidth="1"/>
    <col min="24" max="24" width="16.57421875" style="0" customWidth="1"/>
  </cols>
  <sheetData>
    <row r="1" spans="1:21" ht="66" customHeight="1">
      <c r="A1" s="48"/>
      <c r="B1" s="90" t="s">
        <v>315</v>
      </c>
      <c r="C1" s="91"/>
      <c r="D1" s="91"/>
      <c r="E1" s="91"/>
      <c r="F1" s="91"/>
      <c r="G1" s="91"/>
      <c r="H1" s="91"/>
      <c r="I1" s="91"/>
      <c r="J1" s="91"/>
      <c r="K1" s="91"/>
      <c r="L1" s="91"/>
      <c r="M1" s="91"/>
      <c r="N1" s="91"/>
      <c r="O1" s="91"/>
      <c r="T1" s="26"/>
      <c r="U1" s="26"/>
    </row>
    <row r="2" spans="1:15" ht="12.75" customHeight="1">
      <c r="A2" s="48"/>
      <c r="B2" s="91" t="s">
        <v>359</v>
      </c>
      <c r="C2" s="91"/>
      <c r="D2" s="91"/>
      <c r="E2" s="91"/>
      <c r="F2" s="91"/>
      <c r="G2" s="91"/>
      <c r="H2" s="91"/>
      <c r="I2" s="91"/>
      <c r="J2" s="91"/>
      <c r="K2" s="91"/>
      <c r="L2" s="91"/>
      <c r="M2" s="91"/>
      <c r="N2" s="91"/>
      <c r="O2" s="91"/>
    </row>
    <row r="3" spans="1:10" ht="11.25" customHeight="1">
      <c r="A3" s="48"/>
      <c r="D3" s="1"/>
      <c r="E3" s="1"/>
      <c r="F3" s="1"/>
      <c r="G3" s="1"/>
      <c r="H3" s="1"/>
      <c r="I3" s="1"/>
      <c r="J3" s="1"/>
    </row>
    <row r="4" spans="1:24" ht="21.75" customHeight="1">
      <c r="A4" s="48"/>
      <c r="B4" t="s">
        <v>35</v>
      </c>
      <c r="C4" s="99" t="str">
        <f>lists!B3</f>
        <v>Addison</v>
      </c>
      <c r="D4" s="100"/>
      <c r="E4" s="100"/>
      <c r="F4" s="101"/>
      <c r="G4" s="2"/>
      <c r="O4" s="44"/>
      <c r="P4" s="45"/>
      <c r="Q4" s="45"/>
      <c r="R4" s="45"/>
      <c r="S4" s="45"/>
      <c r="T4" s="45"/>
      <c r="U4" s="45"/>
      <c r="V4" s="45"/>
      <c r="W4" s="46"/>
      <c r="X4" s="45"/>
    </row>
    <row r="5" spans="1:9" ht="21.75" customHeight="1">
      <c r="A5" s="48"/>
      <c r="B5" t="s">
        <v>334</v>
      </c>
      <c r="C5" s="94"/>
      <c r="D5" s="95"/>
      <c r="E5" s="96"/>
      <c r="G5" s="6" t="s">
        <v>18</v>
      </c>
      <c r="I5" s="12">
        <v>2016</v>
      </c>
    </row>
    <row r="6" ht="12.75">
      <c r="A6" s="48"/>
    </row>
    <row r="7" spans="1:15" ht="12.75">
      <c r="A7" s="48"/>
      <c r="H7" s="3"/>
      <c r="I7" t="s">
        <v>349</v>
      </c>
      <c r="L7" s="2"/>
      <c r="M7" s="61">
        <v>42461</v>
      </c>
      <c r="N7" s="2"/>
      <c r="O7" s="2"/>
    </row>
    <row r="8" spans="1:15" ht="12.75">
      <c r="A8" s="48"/>
      <c r="C8" s="6"/>
      <c r="D8" s="3"/>
      <c r="E8" s="30"/>
      <c r="F8" s="31"/>
      <c r="G8" s="3"/>
      <c r="H8" s="3"/>
      <c r="L8" s="3"/>
      <c r="M8" s="32"/>
      <c r="N8" s="3"/>
      <c r="O8" s="3"/>
    </row>
    <row r="9" spans="1:7" ht="25.5" customHeight="1">
      <c r="A9" s="48"/>
      <c r="B9" t="s">
        <v>36</v>
      </c>
      <c r="D9" s="102" t="s">
        <v>361</v>
      </c>
      <c r="E9" s="103"/>
      <c r="F9" s="103"/>
      <c r="G9" s="104"/>
    </row>
    <row r="10" spans="1:7" ht="12.75">
      <c r="A10" s="48"/>
      <c r="E10" s="33"/>
      <c r="F10" s="33"/>
      <c r="G10" s="33"/>
    </row>
    <row r="11" spans="1:20" ht="27" customHeight="1">
      <c r="A11" s="48"/>
      <c r="B11" t="s">
        <v>0</v>
      </c>
      <c r="C11" s="102" t="s">
        <v>361</v>
      </c>
      <c r="D11" s="105"/>
      <c r="E11" s="105"/>
      <c r="F11" s="105"/>
      <c r="G11" s="106"/>
      <c r="H11" s="3"/>
      <c r="K11" s="3"/>
      <c r="L11" s="3"/>
      <c r="M11" s="3"/>
      <c r="N11" s="3"/>
      <c r="O11" s="3"/>
      <c r="P11" s="3"/>
      <c r="T11" s="26" t="s">
        <v>361</v>
      </c>
    </row>
    <row r="12" ht="12.75">
      <c r="A12" s="48"/>
    </row>
    <row r="13" spans="1:6" ht="12.75">
      <c r="A13" s="48"/>
      <c r="B13" t="s">
        <v>1</v>
      </c>
      <c r="E13" s="8">
        <f>E16+G16+I16+K16+M16+O16</f>
        <v>0</v>
      </c>
      <c r="F13" s="3"/>
    </row>
    <row r="14" ht="12.75">
      <c r="A14" s="48"/>
    </row>
    <row r="15" spans="5:15" ht="12.75">
      <c r="E15" s="4" t="s">
        <v>2</v>
      </c>
      <c r="F15" s="4"/>
      <c r="G15" s="4" t="s">
        <v>3</v>
      </c>
      <c r="H15" s="4"/>
      <c r="I15" s="4" t="s">
        <v>4</v>
      </c>
      <c r="J15" s="4"/>
      <c r="K15" s="4" t="s">
        <v>5</v>
      </c>
      <c r="L15" s="4"/>
      <c r="M15" s="4" t="s">
        <v>6</v>
      </c>
      <c r="N15" s="4"/>
      <c r="O15" s="4" t="s">
        <v>7</v>
      </c>
    </row>
    <row r="16" spans="2:15" s="1" customFormat="1" ht="33" customHeight="1">
      <c r="B16" s="97" t="s">
        <v>348</v>
      </c>
      <c r="C16" s="97"/>
      <c r="D16" s="98"/>
      <c r="E16" s="49">
        <v>0</v>
      </c>
      <c r="F16" s="37"/>
      <c r="G16" s="49">
        <v>0</v>
      </c>
      <c r="H16" s="37"/>
      <c r="I16" s="49">
        <v>0</v>
      </c>
      <c r="J16" s="37"/>
      <c r="K16" s="49">
        <v>0</v>
      </c>
      <c r="L16" s="37"/>
      <c r="M16" s="49">
        <v>0</v>
      </c>
      <c r="N16" s="37"/>
      <c r="O16" s="49">
        <v>0</v>
      </c>
    </row>
    <row r="17" spans="5:15" ht="12.75">
      <c r="E17" s="4"/>
      <c r="F17" s="4"/>
      <c r="G17" s="4"/>
      <c r="H17" s="4"/>
      <c r="I17" s="4"/>
      <c r="J17" s="4"/>
      <c r="K17" s="4"/>
      <c r="L17" s="4"/>
      <c r="M17" s="4"/>
      <c r="N17" s="4"/>
      <c r="O17" s="4"/>
    </row>
    <row r="18" spans="2:15" ht="12.75">
      <c r="B18" t="s">
        <v>11</v>
      </c>
      <c r="E18" s="21">
        <f>lists!D4</f>
        <v>730</v>
      </c>
      <c r="F18" s="15"/>
      <c r="G18" s="14">
        <f>lists!F4</f>
        <v>817</v>
      </c>
      <c r="H18" s="15"/>
      <c r="I18" s="14">
        <f>lists!H4</f>
        <v>946</v>
      </c>
      <c r="J18" s="15"/>
      <c r="K18" s="14">
        <f>lists!J4</f>
        <v>1298</v>
      </c>
      <c r="L18" s="15"/>
      <c r="M18" s="14">
        <f>lists!L4</f>
        <v>1574</v>
      </c>
      <c r="N18" s="15"/>
      <c r="O18" s="53">
        <v>0</v>
      </c>
    </row>
    <row r="19" spans="2:15" ht="12.75">
      <c r="B19" s="5" t="s">
        <v>26</v>
      </c>
      <c r="E19" s="4"/>
      <c r="F19" s="4"/>
      <c r="G19" s="4"/>
      <c r="H19" s="4"/>
      <c r="I19" s="4"/>
      <c r="J19" s="4"/>
      <c r="K19" s="4"/>
      <c r="L19" s="4"/>
      <c r="M19" s="4"/>
      <c r="N19" s="4"/>
      <c r="O19" s="4"/>
    </row>
    <row r="20" spans="2:15" ht="12.75">
      <c r="B20" t="s">
        <v>12</v>
      </c>
      <c r="E20" s="71">
        <v>0</v>
      </c>
      <c r="F20" s="15"/>
      <c r="G20" s="71">
        <v>0</v>
      </c>
      <c r="H20" s="15"/>
      <c r="I20" s="71">
        <v>0</v>
      </c>
      <c r="J20" s="15"/>
      <c r="K20" s="71">
        <v>0</v>
      </c>
      <c r="L20" s="15"/>
      <c r="M20" s="71">
        <v>0</v>
      </c>
      <c r="N20" s="15"/>
      <c r="O20" s="72">
        <v>0</v>
      </c>
    </row>
    <row r="21" spans="2:15" ht="12.75">
      <c r="B21" s="5"/>
      <c r="C21" s="5"/>
      <c r="D21" s="5"/>
      <c r="E21" s="4"/>
      <c r="F21" s="4"/>
      <c r="G21" s="4"/>
      <c r="H21" s="4"/>
      <c r="I21" s="4"/>
      <c r="J21" s="4"/>
      <c r="K21" s="4"/>
      <c r="L21" s="4"/>
      <c r="M21" s="4"/>
      <c r="N21" s="4"/>
      <c r="O21" s="4"/>
    </row>
    <row r="22" spans="2:15" ht="12.75">
      <c r="B22" t="s">
        <v>13</v>
      </c>
      <c r="E22" s="16">
        <f>(E18+E20)*E16</f>
        <v>0</v>
      </c>
      <c r="F22" s="4"/>
      <c r="G22" s="16">
        <f>+(G18+G20)*G16</f>
        <v>0</v>
      </c>
      <c r="H22" s="15"/>
      <c r="I22" s="16">
        <f>+(I18+I20)*I16</f>
        <v>0</v>
      </c>
      <c r="J22" s="15"/>
      <c r="K22" s="16">
        <f>+(K18+K20)*K16</f>
        <v>0</v>
      </c>
      <c r="L22" s="15"/>
      <c r="M22" s="16">
        <f>+(M18+M20)*M16</f>
        <v>0</v>
      </c>
      <c r="N22" s="15"/>
      <c r="O22" s="16">
        <f>+(O18+O20)*O16</f>
        <v>0</v>
      </c>
    </row>
    <row r="24" spans="2:11" ht="12.75">
      <c r="B24" t="s">
        <v>14</v>
      </c>
      <c r="G24" s="22">
        <f>E22+G22+I22+K22+M22+O22</f>
        <v>0</v>
      </c>
      <c r="I24" t="s">
        <v>8</v>
      </c>
      <c r="K24" s="22">
        <f>G24*12</f>
        <v>0</v>
      </c>
    </row>
    <row r="25" spans="5:19" ht="18">
      <c r="E25" s="4" t="s">
        <v>34</v>
      </c>
      <c r="S25" s="47"/>
    </row>
    <row r="26" spans="2:19" ht="18">
      <c r="B26" t="s">
        <v>28</v>
      </c>
      <c r="E26" s="62">
        <v>0.045</v>
      </c>
      <c r="G26" s="27">
        <f>ROUND(K24*E26,0)</f>
        <v>0</v>
      </c>
      <c r="H26" t="s">
        <v>9</v>
      </c>
      <c r="I26" s="13">
        <v>0.5</v>
      </c>
      <c r="J26" s="10" t="s">
        <v>10</v>
      </c>
      <c r="K26" s="16">
        <f>ROUND(G26*I26,0)</f>
        <v>0</v>
      </c>
      <c r="S26" s="47"/>
    </row>
    <row r="28" spans="2:11" ht="19.5" customHeight="1">
      <c r="B28" t="s">
        <v>15</v>
      </c>
      <c r="K28" s="50">
        <v>0</v>
      </c>
    </row>
    <row r="30" spans="2:11" ht="12.75">
      <c r="B30" t="s">
        <v>16</v>
      </c>
      <c r="K30" s="16">
        <f>K24-K26+K28</f>
        <v>0</v>
      </c>
    </row>
    <row r="32" spans="2:7" ht="21" customHeight="1">
      <c r="B32" t="s">
        <v>31</v>
      </c>
      <c r="G32" s="51">
        <v>0</v>
      </c>
    </row>
    <row r="33" ht="12.75">
      <c r="B33" s="5" t="s">
        <v>22</v>
      </c>
    </row>
    <row r="34" spans="2:9" ht="25.5" customHeight="1">
      <c r="B34" s="26" t="s">
        <v>32</v>
      </c>
      <c r="G34" s="51">
        <v>0</v>
      </c>
      <c r="I34" t="s">
        <v>316</v>
      </c>
    </row>
    <row r="35" spans="2:11" ht="12.75">
      <c r="B35" s="5"/>
      <c r="E35" t="s">
        <v>33</v>
      </c>
      <c r="K35" s="35">
        <f>G32-G34</f>
        <v>0</v>
      </c>
    </row>
    <row r="36" ht="13.5" thickBot="1"/>
    <row r="37" spans="2:11" ht="13.5" thickBot="1">
      <c r="B37" t="s">
        <v>17</v>
      </c>
      <c r="K37" s="17">
        <f>+K30-K35</f>
        <v>0</v>
      </c>
    </row>
    <row r="39" spans="2:9" ht="12.75">
      <c r="B39" t="s">
        <v>19</v>
      </c>
      <c r="G39" s="62">
        <v>0.0825</v>
      </c>
      <c r="I39" s="24"/>
    </row>
    <row r="40" ht="12.75">
      <c r="B40" s="5" t="s">
        <v>20</v>
      </c>
    </row>
    <row r="41" ht="12.75">
      <c r="I41" s="4"/>
    </row>
    <row r="42" spans="3:9" ht="12.75">
      <c r="C42" s="38"/>
      <c r="D42" s="38"/>
      <c r="E42" s="42" t="s">
        <v>593</v>
      </c>
      <c r="F42" s="63" t="str">
        <f>lists!N4</f>
        <v>1.5282</v>
      </c>
      <c r="I42" s="4"/>
    </row>
    <row r="43" spans="6:13" ht="12.75">
      <c r="F43" s="38" t="s">
        <v>351</v>
      </c>
      <c r="G43" s="54">
        <v>0</v>
      </c>
      <c r="I43" s="41" t="s">
        <v>350</v>
      </c>
      <c r="J43" s="6"/>
      <c r="K43" s="6"/>
      <c r="M43" s="64" t="str">
        <f>F42</f>
        <v>1.5282</v>
      </c>
    </row>
    <row r="44" spans="2:7" ht="12.75" customHeight="1">
      <c r="B44" s="18"/>
      <c r="C44" s="19"/>
      <c r="D44" s="18"/>
      <c r="E44" s="20"/>
      <c r="F44" s="3"/>
      <c r="G44" s="36"/>
    </row>
    <row r="45" ht="13.5" thickBot="1"/>
    <row r="46" spans="3:9" ht="13.5" thickBot="1">
      <c r="C46" t="s">
        <v>21</v>
      </c>
      <c r="G46" s="40">
        <f>ROUND(IF(G43&gt;0,G39+G43*0.01,G39+M43*0.01),3)</f>
        <v>0.098</v>
      </c>
      <c r="I46" s="29"/>
    </row>
    <row r="48" ht="12.75">
      <c r="C48" t="s">
        <v>23</v>
      </c>
    </row>
    <row r="49" ht="13.5" thickBot="1"/>
    <row r="50" spans="4:13" ht="12.75" customHeight="1" thickBot="1">
      <c r="D50" s="17">
        <f>+K37</f>
        <v>0</v>
      </c>
      <c r="E50" s="7"/>
      <c r="F50" s="25" t="s">
        <v>29</v>
      </c>
      <c r="I50" s="23">
        <f>G46</f>
        <v>0.098</v>
      </c>
      <c r="K50" s="7" t="s">
        <v>10</v>
      </c>
      <c r="M50" s="9">
        <f>ROUND(D50/I50,0)</f>
        <v>0</v>
      </c>
    </row>
    <row r="52" spans="3:13" ht="13.5" thickBot="1">
      <c r="C52" s="92" t="s">
        <v>24</v>
      </c>
      <c r="D52" s="93"/>
      <c r="E52" s="26" t="s">
        <v>594</v>
      </c>
      <c r="I52" s="4" t="s">
        <v>27</v>
      </c>
      <c r="M52" s="6" t="s">
        <v>25</v>
      </c>
    </row>
    <row r="53" spans="4:16" ht="29.25" customHeight="1" thickBot="1">
      <c r="D53" s="11">
        <f>+M50</f>
        <v>0</v>
      </c>
      <c r="E53" s="6"/>
      <c r="F53" s="25" t="s">
        <v>30</v>
      </c>
      <c r="I53" s="52">
        <v>1</v>
      </c>
      <c r="K53" s="7" t="s">
        <v>10</v>
      </c>
      <c r="M53" s="9">
        <f>ROUND(IF(I53&lt;100%,I53,100%)*D53,-2)</f>
        <v>0</v>
      </c>
      <c r="P53" s="88"/>
    </row>
    <row r="54" spans="4:13" ht="8.25" customHeight="1" thickBot="1">
      <c r="D54" s="85"/>
      <c r="E54" s="6"/>
      <c r="F54" s="25"/>
      <c r="I54" s="87"/>
      <c r="K54" s="7"/>
      <c r="M54" s="86"/>
    </row>
    <row r="55" spans="2:16" ht="33.75" customHeight="1" thickBot="1">
      <c r="B55" s="107" t="s">
        <v>595</v>
      </c>
      <c r="C55" s="108"/>
      <c r="D55" s="108"/>
      <c r="E55" s="108"/>
      <c r="F55" s="108"/>
      <c r="G55" s="108"/>
      <c r="H55" s="108"/>
      <c r="I55" s="108"/>
      <c r="J55" s="108"/>
      <c r="K55" s="108"/>
      <c r="L55" s="108"/>
      <c r="M55" s="108"/>
      <c r="N55" s="108"/>
      <c r="O55" s="108"/>
      <c r="P55" s="109"/>
    </row>
    <row r="56" spans="2:16" ht="12.75">
      <c r="B56" s="84"/>
      <c r="C56" s="84"/>
      <c r="D56" s="84"/>
      <c r="E56" s="84"/>
      <c r="F56" s="84"/>
      <c r="G56" s="84"/>
      <c r="H56" s="84"/>
      <c r="I56" s="84"/>
      <c r="J56" s="84"/>
      <c r="K56" s="84"/>
      <c r="L56" s="84"/>
      <c r="M56" s="84"/>
      <c r="N56" s="84"/>
      <c r="O56" s="84"/>
      <c r="P56" s="84"/>
    </row>
    <row r="57" spans="2:14" ht="12.75">
      <c r="B57" s="83"/>
      <c r="C57" s="78"/>
      <c r="D57" s="78"/>
      <c r="E57" s="78"/>
      <c r="F57" s="78"/>
      <c r="G57" s="78"/>
      <c r="H57" s="78"/>
      <c r="I57" s="78"/>
      <c r="J57" s="78"/>
      <c r="K57" s="78"/>
      <c r="L57" s="78"/>
      <c r="M57" s="78"/>
      <c r="N57" s="78"/>
    </row>
    <row r="58" spans="2:15" ht="12.75">
      <c r="B58" s="78"/>
      <c r="C58" s="78"/>
      <c r="D58" s="78"/>
      <c r="E58" s="78"/>
      <c r="F58" s="78"/>
      <c r="G58" s="110"/>
      <c r="H58" s="110"/>
      <c r="I58" s="110"/>
      <c r="J58" s="110"/>
      <c r="K58" s="110"/>
      <c r="L58" s="110"/>
      <c r="M58" s="110"/>
      <c r="N58" s="110"/>
      <c r="O58" s="110"/>
    </row>
    <row r="59" spans="7:15" ht="12.75">
      <c r="G59" s="111"/>
      <c r="H59" s="112"/>
      <c r="I59" s="112"/>
      <c r="J59" s="112"/>
      <c r="K59" s="112"/>
      <c r="L59" s="112"/>
      <c r="M59" s="112"/>
      <c r="N59" s="112"/>
      <c r="O59" s="112"/>
    </row>
    <row r="63" ht="12.75">
      <c r="E63" s="89"/>
    </row>
  </sheetData>
  <sheetProtection password="CEA3" sheet="1" selectLockedCells="1"/>
  <mergeCells count="11">
    <mergeCell ref="B55:P55"/>
    <mergeCell ref="G58:O58"/>
    <mergeCell ref="G59:O59"/>
    <mergeCell ref="B1:O1"/>
    <mergeCell ref="B2:O2"/>
    <mergeCell ref="C52:D52"/>
    <mergeCell ref="C5:E5"/>
    <mergeCell ref="B16:D16"/>
    <mergeCell ref="C4:F4"/>
    <mergeCell ref="D9:G9"/>
    <mergeCell ref="C11:G11"/>
  </mergeCells>
  <dataValidations count="2">
    <dataValidation operator="lessThan" allowBlank="1" showInputMessage="1" showErrorMessage="1" sqref="I53:I54"/>
    <dataValidation type="decimal" operator="lessThanOrEqual" allowBlank="1" showInputMessage="1" showErrorMessage="1" sqref="G64">
      <formula1>1</formula1>
    </dataValidation>
  </dataValidations>
  <printOptions/>
  <pageMargins left="0.5" right="0.5" top="1" bottom="0.75" header="0" footer="0"/>
  <pageSetup fitToHeight="1" fitToWidth="1" horizontalDpi="600" verticalDpi="600" orientation="portrait" scale="79" r:id="rId2"/>
  <legacyDrawing r:id="rId1"/>
</worksheet>
</file>

<file path=xl/worksheets/sheet2.xml><?xml version="1.0" encoding="utf-8"?>
<worksheet xmlns="http://schemas.openxmlformats.org/spreadsheetml/2006/main" xmlns:r="http://schemas.openxmlformats.org/officeDocument/2006/relationships">
  <sheetPr codeName="Sheet2"/>
  <dimension ref="A1:V270"/>
  <sheetViews>
    <sheetView zoomScale="120" zoomScaleNormal="120" zoomScalePageLayoutView="0" workbookViewId="0" topLeftCell="A1">
      <selection activeCell="K9" sqref="K9"/>
    </sheetView>
  </sheetViews>
  <sheetFormatPr defaultColWidth="9.140625" defaultRowHeight="12.75"/>
  <cols>
    <col min="1" max="1" width="14.57421875" style="0" bestFit="1" customWidth="1"/>
    <col min="2" max="2" width="17.140625" style="0" customWidth="1"/>
    <col min="3" max="3" width="11.7109375" style="0" bestFit="1" customWidth="1"/>
    <col min="4" max="4" width="9.140625" style="0" bestFit="1" customWidth="1"/>
    <col min="5" max="5" width="11.7109375" style="0" bestFit="1" customWidth="1"/>
    <col min="6" max="6" width="9.140625" style="0" bestFit="1" customWidth="1"/>
    <col min="7" max="7" width="11.7109375" style="0" bestFit="1" customWidth="1"/>
    <col min="8" max="8" width="13.7109375" style="0" bestFit="1" customWidth="1"/>
    <col min="9" max="9" width="11.7109375" style="76" bestFit="1" customWidth="1"/>
    <col min="10" max="10" width="9.8515625" style="4" bestFit="1" customWidth="1"/>
    <col min="12" max="12" width="17.140625" style="0" bestFit="1" customWidth="1"/>
    <col min="13" max="13" width="16.8515625" style="0" customWidth="1"/>
    <col min="14" max="14" width="17.140625" style="0" bestFit="1" customWidth="1"/>
    <col min="15" max="15" width="12.421875" style="0" bestFit="1" customWidth="1"/>
    <col min="16" max="16" width="10.00390625" style="0" bestFit="1" customWidth="1"/>
    <col min="17" max="17" width="17.140625" style="0" bestFit="1" customWidth="1"/>
    <col min="18" max="18" width="12.421875" style="0" bestFit="1" customWidth="1"/>
    <col min="20" max="20" width="17.140625" style="0" bestFit="1" customWidth="1"/>
    <col min="21" max="21" width="12.421875" style="0" bestFit="1" customWidth="1"/>
    <col min="23" max="23" width="7.28125" style="0" bestFit="1" customWidth="1"/>
    <col min="24" max="24" width="17.140625" style="0" bestFit="1" customWidth="1"/>
    <col min="25" max="25" width="18.57421875" style="0" customWidth="1"/>
    <col min="27" max="27" width="17.140625" style="0" bestFit="1" customWidth="1"/>
    <col min="28" max="28" width="9.00390625" style="0" bestFit="1" customWidth="1"/>
    <col min="30" max="30" width="17.140625" style="0" bestFit="1" customWidth="1"/>
    <col min="31" max="31" width="13.28125" style="0" bestFit="1" customWidth="1"/>
    <col min="32" max="32" width="9.7109375" style="0" bestFit="1" customWidth="1"/>
  </cols>
  <sheetData>
    <row r="1" spans="1:14" s="66" customFormat="1" ht="12.75">
      <c r="A1" s="65" t="s">
        <v>320</v>
      </c>
      <c r="B1" s="65"/>
      <c r="C1" s="65" t="s">
        <v>324</v>
      </c>
      <c r="D1" s="65"/>
      <c r="E1" s="65" t="s">
        <v>322</v>
      </c>
      <c r="F1" s="65"/>
      <c r="G1" s="65" t="s">
        <v>321</v>
      </c>
      <c r="H1" s="65"/>
      <c r="I1" s="74" t="s">
        <v>323</v>
      </c>
      <c r="J1" s="79"/>
      <c r="K1" s="65" t="s">
        <v>325</v>
      </c>
      <c r="L1" s="65"/>
      <c r="M1" s="65" t="s">
        <v>326</v>
      </c>
      <c r="N1" s="65"/>
    </row>
    <row r="2" spans="1:14" s="66" customFormat="1" ht="12.75">
      <c r="A2" s="67" t="s">
        <v>317</v>
      </c>
      <c r="B2" s="67">
        <v>1</v>
      </c>
      <c r="C2" s="68" t="s">
        <v>317</v>
      </c>
      <c r="D2" s="68">
        <f>B2</f>
        <v>1</v>
      </c>
      <c r="E2" s="67" t="s">
        <v>317</v>
      </c>
      <c r="F2" s="67">
        <f>B2</f>
        <v>1</v>
      </c>
      <c r="G2" s="68" t="s">
        <v>317</v>
      </c>
      <c r="H2" s="68">
        <f>B2</f>
        <v>1</v>
      </c>
      <c r="I2" s="75" t="s">
        <v>317</v>
      </c>
      <c r="J2" s="80">
        <f>B2</f>
        <v>1</v>
      </c>
      <c r="K2" s="68" t="s">
        <v>317</v>
      </c>
      <c r="L2" s="68">
        <f>B2</f>
        <v>1</v>
      </c>
      <c r="M2" s="65" t="s">
        <v>317</v>
      </c>
      <c r="N2" s="68">
        <f>B2</f>
        <v>1</v>
      </c>
    </row>
    <row r="3" spans="1:14" s="66" customFormat="1" ht="12.75">
      <c r="A3" s="67" t="s">
        <v>318</v>
      </c>
      <c r="B3" s="68" t="str">
        <f>INDEX(B9:B269,B2,1)</f>
        <v>Addison</v>
      </c>
      <c r="C3" s="68" t="s">
        <v>318</v>
      </c>
      <c r="D3" s="68" t="str">
        <f>INDEX(B9:B269,B2,1)</f>
        <v>Addison</v>
      </c>
      <c r="E3" s="67" t="s">
        <v>318</v>
      </c>
      <c r="F3" s="67" t="str">
        <f>INDEX(B9:B269,B2,1)</f>
        <v>Addison</v>
      </c>
      <c r="G3" s="68" t="s">
        <v>318</v>
      </c>
      <c r="H3" s="68" t="str">
        <f>INDEX(B9:B269,B2,1)</f>
        <v>Addison</v>
      </c>
      <c r="I3" s="75" t="s">
        <v>318</v>
      </c>
      <c r="J3" s="81" t="str">
        <f>INDEX(B9:B269,B2,1)</f>
        <v>Addison</v>
      </c>
      <c r="K3" s="68" t="s">
        <v>318</v>
      </c>
      <c r="L3" s="68" t="str">
        <f>INDEX(B9:B269,B2,1)</f>
        <v>Addison</v>
      </c>
      <c r="M3" s="65" t="s">
        <v>318</v>
      </c>
      <c r="N3" s="68" t="str">
        <f>INDEX(B9:B269,B2,1)</f>
        <v>Addison</v>
      </c>
    </row>
    <row r="4" spans="1:14" s="66" customFormat="1" ht="12.75">
      <c r="A4" s="67" t="s">
        <v>319</v>
      </c>
      <c r="B4" s="67">
        <f>INDEX(A9:A269,B2,1)</f>
        <v>1003</v>
      </c>
      <c r="C4" s="68" t="s">
        <v>319</v>
      </c>
      <c r="D4" s="68">
        <f>INDEX(C9:C269,D2)</f>
        <v>730</v>
      </c>
      <c r="E4" s="67" t="s">
        <v>319</v>
      </c>
      <c r="F4" s="67">
        <f>INDEX(D9:D269,D2)</f>
        <v>817</v>
      </c>
      <c r="G4" s="68" t="s">
        <v>319</v>
      </c>
      <c r="H4" s="69">
        <f>INDEX(E9:E269,D2)</f>
        <v>946</v>
      </c>
      <c r="I4" s="75" t="s">
        <v>319</v>
      </c>
      <c r="J4" s="82">
        <f>INDEX(F9:F269,D2)</f>
        <v>1298</v>
      </c>
      <c r="K4" s="68" t="s">
        <v>319</v>
      </c>
      <c r="L4" s="69">
        <f>INDEX(G9:G269,D2)</f>
        <v>1574</v>
      </c>
      <c r="M4" s="65" t="s">
        <v>319</v>
      </c>
      <c r="N4" s="70" t="str">
        <f>INDEX(I9:I268,F2)</f>
        <v>1.5282</v>
      </c>
    </row>
    <row r="7" spans="3:22" ht="12.75">
      <c r="C7">
        <v>2016</v>
      </c>
      <c r="L7" s="55"/>
      <c r="M7" s="55"/>
      <c r="N7" s="55"/>
      <c r="O7" s="56"/>
      <c r="P7" s="55"/>
      <c r="Q7" s="55"/>
      <c r="R7" s="57"/>
      <c r="S7" s="57"/>
      <c r="T7" s="58"/>
      <c r="U7" s="58"/>
      <c r="V7" s="58"/>
    </row>
    <row r="8" spans="1:22" ht="15">
      <c r="A8" t="s">
        <v>352</v>
      </c>
      <c r="B8" t="s">
        <v>354</v>
      </c>
      <c r="C8" t="s">
        <v>327</v>
      </c>
      <c r="D8" t="s">
        <v>328</v>
      </c>
      <c r="E8" t="s">
        <v>329</v>
      </c>
      <c r="F8" t="s">
        <v>330</v>
      </c>
      <c r="G8" t="s">
        <v>331</v>
      </c>
      <c r="H8" t="s">
        <v>37</v>
      </c>
      <c r="I8" s="76" t="s">
        <v>332</v>
      </c>
      <c r="J8" s="4" t="s">
        <v>333</v>
      </c>
      <c r="K8" s="39"/>
      <c r="L8" s="59"/>
      <c r="M8" s="59"/>
      <c r="N8" s="59"/>
      <c r="O8" s="59"/>
      <c r="P8" s="59"/>
      <c r="Q8" s="59"/>
      <c r="R8" s="59"/>
      <c r="S8" s="59"/>
      <c r="T8" s="59"/>
      <c r="U8" s="59"/>
      <c r="V8" s="60"/>
    </row>
    <row r="9" spans="1:16" ht="12.75">
      <c r="A9">
        <v>1003</v>
      </c>
      <c r="B9" t="s">
        <v>38</v>
      </c>
      <c r="C9">
        <v>730</v>
      </c>
      <c r="D9">
        <v>817</v>
      </c>
      <c r="E9">
        <v>946</v>
      </c>
      <c r="F9">
        <v>1298</v>
      </c>
      <c r="G9">
        <v>1574</v>
      </c>
      <c r="H9" t="s">
        <v>39</v>
      </c>
      <c r="I9" s="77" t="s">
        <v>400</v>
      </c>
      <c r="J9" s="4">
        <f aca="true" t="shared" si="0" ref="J9:J72">I9*0.01</f>
        <v>0.015282</v>
      </c>
      <c r="K9" s="3"/>
      <c r="L9" s="4"/>
      <c r="P9" s="4"/>
    </row>
    <row r="10" spans="1:16" ht="12.75">
      <c r="A10">
        <v>1087</v>
      </c>
      <c r="B10" t="s">
        <v>40</v>
      </c>
      <c r="C10">
        <v>730</v>
      </c>
      <c r="D10">
        <v>817</v>
      </c>
      <c r="E10">
        <v>946</v>
      </c>
      <c r="F10">
        <v>1298</v>
      </c>
      <c r="G10">
        <v>1574</v>
      </c>
      <c r="H10" t="s">
        <v>39</v>
      </c>
      <c r="I10" s="77" t="s">
        <v>371</v>
      </c>
      <c r="J10" s="4">
        <f t="shared" si="0"/>
        <v>0.015324</v>
      </c>
      <c r="K10" s="3"/>
      <c r="L10" s="4"/>
      <c r="P10" s="4"/>
    </row>
    <row r="11" spans="1:16" ht="12.75">
      <c r="A11">
        <v>1093</v>
      </c>
      <c r="B11" t="s">
        <v>41</v>
      </c>
      <c r="C11">
        <v>730</v>
      </c>
      <c r="D11">
        <v>817</v>
      </c>
      <c r="E11">
        <v>946</v>
      </c>
      <c r="F11">
        <v>1298</v>
      </c>
      <c r="G11">
        <v>1574</v>
      </c>
      <c r="H11" t="s">
        <v>39</v>
      </c>
      <c r="I11" s="77" t="s">
        <v>365</v>
      </c>
      <c r="J11" s="4">
        <f t="shared" si="0"/>
        <v>0.015082</v>
      </c>
      <c r="K11" s="3"/>
      <c r="L11" s="4"/>
      <c r="P11" s="4"/>
    </row>
    <row r="12" spans="1:16" ht="12.75">
      <c r="A12">
        <v>1162</v>
      </c>
      <c r="B12" t="s">
        <v>42</v>
      </c>
      <c r="C12">
        <v>730</v>
      </c>
      <c r="D12">
        <v>817</v>
      </c>
      <c r="E12">
        <v>946</v>
      </c>
      <c r="F12">
        <v>1298</v>
      </c>
      <c r="G12">
        <v>1574</v>
      </c>
      <c r="H12" t="s">
        <v>39</v>
      </c>
      <c r="I12" s="77" t="s">
        <v>401</v>
      </c>
      <c r="J12" s="4">
        <f t="shared" si="0"/>
        <v>0.015312</v>
      </c>
      <c r="K12" s="3"/>
      <c r="L12" s="4"/>
      <c r="P12" s="4"/>
    </row>
    <row r="13" spans="1:16" ht="12.75">
      <c r="A13">
        <v>1228</v>
      </c>
      <c r="B13" t="s">
        <v>43</v>
      </c>
      <c r="C13">
        <v>730</v>
      </c>
      <c r="D13">
        <v>817</v>
      </c>
      <c r="E13">
        <v>946</v>
      </c>
      <c r="F13">
        <v>1298</v>
      </c>
      <c r="G13">
        <v>1574</v>
      </c>
      <c r="H13" t="s">
        <v>39</v>
      </c>
      <c r="I13" s="77" t="s">
        <v>402</v>
      </c>
      <c r="J13" s="4">
        <f t="shared" si="0"/>
        <v>0.015652</v>
      </c>
      <c r="K13" s="3"/>
      <c r="L13" s="4"/>
      <c r="P13" s="4"/>
    </row>
    <row r="14" spans="1:16" ht="12.75">
      <c r="A14">
        <v>1246</v>
      </c>
      <c r="B14" t="s">
        <v>44</v>
      </c>
      <c r="C14">
        <v>730</v>
      </c>
      <c r="D14">
        <v>817</v>
      </c>
      <c r="E14">
        <v>946</v>
      </c>
      <c r="F14">
        <v>1298</v>
      </c>
      <c r="G14">
        <v>1574</v>
      </c>
      <c r="H14" t="s">
        <v>39</v>
      </c>
      <c r="I14" s="77" t="s">
        <v>363</v>
      </c>
      <c r="J14" s="4">
        <f t="shared" si="0"/>
        <v>0.014932</v>
      </c>
      <c r="K14" s="3"/>
      <c r="L14" s="4"/>
      <c r="P14" s="4"/>
    </row>
    <row r="15" spans="1:16" ht="12.75">
      <c r="A15">
        <v>1261</v>
      </c>
      <c r="B15" t="s">
        <v>45</v>
      </c>
      <c r="C15">
        <v>730</v>
      </c>
      <c r="D15">
        <v>817</v>
      </c>
      <c r="E15">
        <v>946</v>
      </c>
      <c r="F15">
        <v>1298</v>
      </c>
      <c r="G15">
        <v>1574</v>
      </c>
      <c r="H15" t="s">
        <v>39</v>
      </c>
      <c r="I15" s="77" t="s">
        <v>403</v>
      </c>
      <c r="J15" s="4">
        <f t="shared" si="0"/>
        <v>0.015388</v>
      </c>
      <c r="K15" s="3"/>
      <c r="L15" s="4"/>
      <c r="P15" s="4"/>
    </row>
    <row r="16" spans="1:16" ht="12.75">
      <c r="A16">
        <v>1279</v>
      </c>
      <c r="B16" t="s">
        <v>46</v>
      </c>
      <c r="C16">
        <v>730</v>
      </c>
      <c r="D16">
        <v>817</v>
      </c>
      <c r="E16">
        <v>946</v>
      </c>
      <c r="F16">
        <v>1298</v>
      </c>
      <c r="G16">
        <v>1574</v>
      </c>
      <c r="H16" t="s">
        <v>39</v>
      </c>
      <c r="I16" s="77" t="s">
        <v>404</v>
      </c>
      <c r="J16" s="4">
        <f t="shared" si="0"/>
        <v>0.014591000000000002</v>
      </c>
      <c r="K16" s="3"/>
      <c r="L16" s="4"/>
      <c r="P16" s="4"/>
    </row>
    <row r="17" spans="1:16" ht="12.75">
      <c r="A17">
        <v>1345</v>
      </c>
      <c r="B17" t="s">
        <v>47</v>
      </c>
      <c r="C17">
        <v>730</v>
      </c>
      <c r="D17">
        <v>817</v>
      </c>
      <c r="E17">
        <v>946</v>
      </c>
      <c r="F17">
        <v>1298</v>
      </c>
      <c r="G17">
        <v>1574</v>
      </c>
      <c r="H17" t="s">
        <v>39</v>
      </c>
      <c r="I17" s="77" t="s">
        <v>405</v>
      </c>
      <c r="J17" s="4">
        <f t="shared" si="0"/>
        <v>0.016227000000000002</v>
      </c>
      <c r="K17" s="3"/>
      <c r="L17" s="4"/>
      <c r="P17" s="4"/>
    </row>
    <row r="18" spans="1:16" ht="12.75">
      <c r="A18">
        <v>1354</v>
      </c>
      <c r="B18" t="s">
        <v>48</v>
      </c>
      <c r="C18">
        <v>730</v>
      </c>
      <c r="D18">
        <v>817</v>
      </c>
      <c r="E18">
        <v>946</v>
      </c>
      <c r="F18">
        <v>1298</v>
      </c>
      <c r="G18">
        <v>1574</v>
      </c>
      <c r="H18" t="s">
        <v>39</v>
      </c>
      <c r="I18" s="77" t="s">
        <v>406</v>
      </c>
      <c r="J18" s="4">
        <f t="shared" si="0"/>
        <v>0.015491999999999999</v>
      </c>
      <c r="K18" s="3"/>
      <c r="L18" s="4"/>
      <c r="P18" s="4"/>
    </row>
    <row r="19" spans="1:16" ht="12.75">
      <c r="A19">
        <v>1387</v>
      </c>
      <c r="B19" t="s">
        <v>49</v>
      </c>
      <c r="C19">
        <v>730</v>
      </c>
      <c r="D19">
        <v>817</v>
      </c>
      <c r="E19">
        <v>946</v>
      </c>
      <c r="F19">
        <v>1298</v>
      </c>
      <c r="G19">
        <v>1574</v>
      </c>
      <c r="H19" t="s">
        <v>39</v>
      </c>
      <c r="I19" s="77" t="s">
        <v>407</v>
      </c>
      <c r="J19" s="4">
        <f t="shared" si="0"/>
        <v>0.015451</v>
      </c>
      <c r="K19" s="3"/>
      <c r="L19" s="4"/>
      <c r="P19" s="4"/>
    </row>
    <row r="20" spans="1:16" ht="12.75">
      <c r="A20">
        <v>1399</v>
      </c>
      <c r="B20" t="s">
        <v>50</v>
      </c>
      <c r="C20">
        <v>730</v>
      </c>
      <c r="D20">
        <v>817</v>
      </c>
      <c r="E20">
        <v>946</v>
      </c>
      <c r="F20">
        <v>1298</v>
      </c>
      <c r="G20">
        <v>1574</v>
      </c>
      <c r="H20" t="s">
        <v>39</v>
      </c>
      <c r="I20" s="77" t="s">
        <v>408</v>
      </c>
      <c r="J20" s="4">
        <f t="shared" si="0"/>
        <v>0.015728</v>
      </c>
      <c r="K20" s="3"/>
      <c r="L20" s="4"/>
      <c r="P20" s="4"/>
    </row>
    <row r="21" spans="1:16" ht="12.75">
      <c r="A21">
        <v>1432</v>
      </c>
      <c r="B21" t="s">
        <v>51</v>
      </c>
      <c r="C21">
        <v>730</v>
      </c>
      <c r="D21">
        <v>817</v>
      </c>
      <c r="E21">
        <v>946</v>
      </c>
      <c r="F21">
        <v>1298</v>
      </c>
      <c r="G21">
        <v>1574</v>
      </c>
      <c r="H21" t="s">
        <v>39</v>
      </c>
      <c r="I21" s="77" t="s">
        <v>409</v>
      </c>
      <c r="J21" s="4">
        <f t="shared" si="0"/>
        <v>0.015265</v>
      </c>
      <c r="K21" s="3"/>
      <c r="L21" s="4"/>
      <c r="P21" s="4"/>
    </row>
    <row r="22" spans="1:16" ht="12.75">
      <c r="A22">
        <v>1459</v>
      </c>
      <c r="B22" t="s">
        <v>52</v>
      </c>
      <c r="C22">
        <v>730</v>
      </c>
      <c r="D22">
        <v>817</v>
      </c>
      <c r="E22">
        <v>946</v>
      </c>
      <c r="F22">
        <v>1298</v>
      </c>
      <c r="G22">
        <v>1574</v>
      </c>
      <c r="H22" t="s">
        <v>39</v>
      </c>
      <c r="I22" s="77" t="s">
        <v>410</v>
      </c>
      <c r="J22" s="4">
        <f t="shared" si="0"/>
        <v>0.014871</v>
      </c>
      <c r="K22" s="3"/>
      <c r="L22" s="4"/>
      <c r="P22" s="4"/>
    </row>
    <row r="23" spans="1:16" ht="12.75">
      <c r="A23">
        <v>1462</v>
      </c>
      <c r="B23" t="s">
        <v>53</v>
      </c>
      <c r="C23">
        <v>730</v>
      </c>
      <c r="D23">
        <v>817</v>
      </c>
      <c r="E23">
        <v>946</v>
      </c>
      <c r="F23">
        <v>1298</v>
      </c>
      <c r="G23">
        <v>1574</v>
      </c>
      <c r="H23" t="s">
        <v>39</v>
      </c>
      <c r="I23" s="77" t="s">
        <v>411</v>
      </c>
      <c r="J23" s="4">
        <f t="shared" si="0"/>
        <v>0.016363000000000003</v>
      </c>
      <c r="K23" s="3"/>
      <c r="L23" s="4"/>
      <c r="P23" s="4"/>
    </row>
    <row r="24" spans="1:16" ht="12.75">
      <c r="A24">
        <v>1522</v>
      </c>
      <c r="B24" t="s">
        <v>54</v>
      </c>
      <c r="C24">
        <v>730</v>
      </c>
      <c r="D24">
        <v>817</v>
      </c>
      <c r="E24">
        <v>946</v>
      </c>
      <c r="F24">
        <v>1298</v>
      </c>
      <c r="G24">
        <v>1574</v>
      </c>
      <c r="H24" t="s">
        <v>39</v>
      </c>
      <c r="I24" s="77" t="s">
        <v>412</v>
      </c>
      <c r="J24" s="4">
        <f t="shared" si="0"/>
        <v>0.014521</v>
      </c>
      <c r="K24" s="3"/>
      <c r="L24" s="4"/>
      <c r="P24" s="4"/>
    </row>
    <row r="25" spans="1:16" ht="12.75">
      <c r="A25">
        <v>1561</v>
      </c>
      <c r="B25" t="s">
        <v>55</v>
      </c>
      <c r="C25">
        <v>730</v>
      </c>
      <c r="D25">
        <v>817</v>
      </c>
      <c r="E25">
        <v>946</v>
      </c>
      <c r="F25">
        <v>1298</v>
      </c>
      <c r="G25">
        <v>1574</v>
      </c>
      <c r="H25" t="s">
        <v>39</v>
      </c>
      <c r="I25" s="77" t="s">
        <v>413</v>
      </c>
      <c r="J25" s="4">
        <f t="shared" si="0"/>
        <v>0.015534</v>
      </c>
      <c r="K25" s="3"/>
      <c r="L25" s="4"/>
      <c r="P25" s="4"/>
    </row>
    <row r="26" spans="1:16" ht="12.75">
      <c r="A26">
        <v>1591</v>
      </c>
      <c r="B26" t="s">
        <v>56</v>
      </c>
      <c r="C26">
        <v>730</v>
      </c>
      <c r="D26">
        <v>817</v>
      </c>
      <c r="E26">
        <v>946</v>
      </c>
      <c r="F26">
        <v>1298</v>
      </c>
      <c r="G26">
        <v>1574</v>
      </c>
      <c r="H26" t="s">
        <v>39</v>
      </c>
      <c r="I26" s="77" t="s">
        <v>414</v>
      </c>
      <c r="J26" s="4">
        <f t="shared" si="0"/>
        <v>0.015113000000000001</v>
      </c>
      <c r="K26" s="3"/>
      <c r="L26" s="4"/>
      <c r="P26" s="4"/>
    </row>
    <row r="27" spans="1:16" ht="12.75">
      <c r="A27">
        <v>1615</v>
      </c>
      <c r="B27" t="s">
        <v>57</v>
      </c>
      <c r="C27">
        <v>730</v>
      </c>
      <c r="D27">
        <v>817</v>
      </c>
      <c r="E27">
        <v>946</v>
      </c>
      <c r="F27">
        <v>1298</v>
      </c>
      <c r="G27">
        <v>1574</v>
      </c>
      <c r="H27" t="s">
        <v>39</v>
      </c>
      <c r="I27" s="77" t="s">
        <v>415</v>
      </c>
      <c r="J27" s="4">
        <f t="shared" si="0"/>
        <v>0.01521</v>
      </c>
      <c r="K27" s="3"/>
      <c r="L27" s="4"/>
      <c r="P27" s="4"/>
    </row>
    <row r="28" spans="1:16" ht="12.75">
      <c r="A28">
        <v>1663</v>
      </c>
      <c r="B28" t="s">
        <v>58</v>
      </c>
      <c r="C28">
        <v>730</v>
      </c>
      <c r="D28">
        <v>817</v>
      </c>
      <c r="E28">
        <v>946</v>
      </c>
      <c r="F28">
        <v>1298</v>
      </c>
      <c r="G28">
        <v>1574</v>
      </c>
      <c r="H28" t="s">
        <v>39</v>
      </c>
      <c r="I28" s="77" t="s">
        <v>416</v>
      </c>
      <c r="J28" s="4">
        <f t="shared" si="0"/>
        <v>0.015191</v>
      </c>
      <c r="K28" s="3"/>
      <c r="L28" s="4"/>
      <c r="P28" s="4"/>
    </row>
    <row r="29" spans="1:16" ht="12.75">
      <c r="A29">
        <v>1684</v>
      </c>
      <c r="B29" t="s">
        <v>59</v>
      </c>
      <c r="C29">
        <v>730</v>
      </c>
      <c r="D29">
        <v>817</v>
      </c>
      <c r="E29">
        <v>946</v>
      </c>
      <c r="F29">
        <v>1298</v>
      </c>
      <c r="G29">
        <v>1574</v>
      </c>
      <c r="H29" t="s">
        <v>39</v>
      </c>
      <c r="I29" s="77" t="s">
        <v>386</v>
      </c>
      <c r="J29" s="4">
        <f t="shared" si="0"/>
        <v>0.015125</v>
      </c>
      <c r="K29" s="3"/>
      <c r="L29" s="4"/>
      <c r="P29" s="4"/>
    </row>
    <row r="30" spans="1:16" ht="12.75">
      <c r="A30">
        <v>1741</v>
      </c>
      <c r="B30" t="s">
        <v>60</v>
      </c>
      <c r="C30">
        <v>730</v>
      </c>
      <c r="D30">
        <v>817</v>
      </c>
      <c r="E30">
        <v>946</v>
      </c>
      <c r="F30">
        <v>1298</v>
      </c>
      <c r="G30">
        <v>1574</v>
      </c>
      <c r="H30" t="s">
        <v>39</v>
      </c>
      <c r="I30" s="77" t="s">
        <v>417</v>
      </c>
      <c r="J30" s="4">
        <f t="shared" si="0"/>
        <v>0.015419</v>
      </c>
      <c r="K30" s="3"/>
      <c r="L30" s="4"/>
      <c r="P30" s="4"/>
    </row>
    <row r="31" spans="1:16" ht="12.75">
      <c r="A31">
        <v>1750</v>
      </c>
      <c r="B31" t="s">
        <v>61</v>
      </c>
      <c r="C31">
        <v>730</v>
      </c>
      <c r="D31">
        <v>817</v>
      </c>
      <c r="E31">
        <v>946</v>
      </c>
      <c r="F31">
        <v>1298</v>
      </c>
      <c r="G31">
        <v>1574</v>
      </c>
      <c r="H31" t="s">
        <v>39</v>
      </c>
      <c r="I31" s="77" t="s">
        <v>418</v>
      </c>
      <c r="J31" s="4">
        <f t="shared" si="0"/>
        <v>0.015317</v>
      </c>
      <c r="K31" s="3"/>
      <c r="L31" s="4"/>
      <c r="P31" s="4"/>
    </row>
    <row r="32" spans="1:16" ht="12.75">
      <c r="A32">
        <v>2015</v>
      </c>
      <c r="B32" t="s">
        <v>62</v>
      </c>
      <c r="C32">
        <v>751</v>
      </c>
      <c r="D32">
        <v>806</v>
      </c>
      <c r="E32">
        <v>973</v>
      </c>
      <c r="F32">
        <v>1409</v>
      </c>
      <c r="G32">
        <v>1574</v>
      </c>
      <c r="H32" t="s">
        <v>63</v>
      </c>
      <c r="I32" s="77" t="s">
        <v>419</v>
      </c>
      <c r="J32" s="4">
        <f t="shared" si="0"/>
        <v>0.015189999999999999</v>
      </c>
      <c r="K32" s="3"/>
      <c r="L32" s="4"/>
      <c r="P32" s="4"/>
    </row>
    <row r="33" spans="1:16" ht="12.75">
      <c r="A33">
        <v>2051</v>
      </c>
      <c r="B33" t="s">
        <v>64</v>
      </c>
      <c r="C33">
        <v>751</v>
      </c>
      <c r="D33">
        <v>806</v>
      </c>
      <c r="E33">
        <v>973</v>
      </c>
      <c r="F33">
        <v>1409</v>
      </c>
      <c r="G33">
        <v>1574</v>
      </c>
      <c r="H33" t="s">
        <v>63</v>
      </c>
      <c r="I33" s="77" t="s">
        <v>420</v>
      </c>
      <c r="J33" s="4">
        <f t="shared" si="0"/>
        <v>0.015501000000000001</v>
      </c>
      <c r="K33" s="3"/>
      <c r="L33" s="4"/>
      <c r="P33" s="4"/>
    </row>
    <row r="34" spans="1:16" ht="12.75">
      <c r="A34">
        <v>2180</v>
      </c>
      <c r="B34" t="s">
        <v>65</v>
      </c>
      <c r="C34">
        <v>751</v>
      </c>
      <c r="D34">
        <v>806</v>
      </c>
      <c r="E34">
        <v>973</v>
      </c>
      <c r="F34">
        <v>1409</v>
      </c>
      <c r="G34">
        <v>1574</v>
      </c>
      <c r="H34" t="s">
        <v>63</v>
      </c>
      <c r="I34" s="77" t="s">
        <v>421</v>
      </c>
      <c r="J34" s="4">
        <f t="shared" si="0"/>
        <v>0.01562</v>
      </c>
      <c r="K34" s="3"/>
      <c r="L34" s="4"/>
      <c r="P34" s="4"/>
    </row>
    <row r="35" spans="1:16" ht="12.75">
      <c r="A35">
        <v>2240</v>
      </c>
      <c r="B35" t="s">
        <v>66</v>
      </c>
      <c r="C35">
        <v>751</v>
      </c>
      <c r="D35">
        <v>806</v>
      </c>
      <c r="E35">
        <v>973</v>
      </c>
      <c r="F35">
        <v>1409</v>
      </c>
      <c r="G35">
        <v>1574</v>
      </c>
      <c r="H35" t="s">
        <v>63</v>
      </c>
      <c r="I35" s="77" t="s">
        <v>422</v>
      </c>
      <c r="J35" s="4">
        <f t="shared" si="0"/>
        <v>0.015644</v>
      </c>
      <c r="K35" s="3"/>
      <c r="L35" s="4"/>
      <c r="P35" s="4"/>
    </row>
    <row r="36" spans="1:16" ht="12.75">
      <c r="A36">
        <v>2342</v>
      </c>
      <c r="B36" t="s">
        <v>67</v>
      </c>
      <c r="C36">
        <v>751</v>
      </c>
      <c r="D36">
        <v>806</v>
      </c>
      <c r="E36">
        <v>973</v>
      </c>
      <c r="F36">
        <v>1409</v>
      </c>
      <c r="G36">
        <v>1574</v>
      </c>
      <c r="H36" t="s">
        <v>63</v>
      </c>
      <c r="I36" s="77" t="s">
        <v>423</v>
      </c>
      <c r="J36" s="4">
        <f t="shared" si="0"/>
        <v>0.015542</v>
      </c>
      <c r="K36" s="3"/>
      <c r="L36" s="4"/>
      <c r="P36" s="4"/>
    </row>
    <row r="37" spans="1:16" ht="12.75">
      <c r="A37">
        <v>2375</v>
      </c>
      <c r="B37" t="s">
        <v>68</v>
      </c>
      <c r="C37">
        <v>751</v>
      </c>
      <c r="D37">
        <v>806</v>
      </c>
      <c r="E37">
        <v>973</v>
      </c>
      <c r="F37">
        <v>1409</v>
      </c>
      <c r="G37">
        <v>1574</v>
      </c>
      <c r="H37" t="s">
        <v>63</v>
      </c>
      <c r="I37" s="77" t="s">
        <v>424</v>
      </c>
      <c r="J37" s="4">
        <f t="shared" si="0"/>
        <v>0.015443</v>
      </c>
      <c r="K37" s="3"/>
      <c r="L37" s="4"/>
      <c r="P37" s="4"/>
    </row>
    <row r="38" spans="1:16" ht="12.75">
      <c r="A38">
        <v>2440</v>
      </c>
      <c r="B38" t="s">
        <v>69</v>
      </c>
      <c r="C38">
        <v>751</v>
      </c>
      <c r="D38">
        <v>806</v>
      </c>
      <c r="E38">
        <v>973</v>
      </c>
      <c r="F38">
        <v>1409</v>
      </c>
      <c r="G38">
        <v>1574</v>
      </c>
      <c r="H38" t="s">
        <v>63</v>
      </c>
      <c r="I38" s="77" t="s">
        <v>425</v>
      </c>
      <c r="J38" s="4">
        <f t="shared" si="0"/>
        <v>0.015517000000000001</v>
      </c>
      <c r="K38" s="3"/>
      <c r="L38" s="4"/>
      <c r="P38" s="4"/>
    </row>
    <row r="39" spans="1:16" ht="12.75">
      <c r="A39">
        <v>2474</v>
      </c>
      <c r="B39" t="s">
        <v>70</v>
      </c>
      <c r="C39">
        <v>751</v>
      </c>
      <c r="D39">
        <v>806</v>
      </c>
      <c r="E39">
        <v>973</v>
      </c>
      <c r="F39">
        <v>1409</v>
      </c>
      <c r="G39">
        <v>1574</v>
      </c>
      <c r="H39" t="s">
        <v>63</v>
      </c>
      <c r="I39" s="77" t="s">
        <v>426</v>
      </c>
      <c r="J39" s="4">
        <f t="shared" si="0"/>
        <v>0.014679</v>
      </c>
      <c r="K39" s="3"/>
      <c r="L39" s="4"/>
      <c r="P39" s="4"/>
    </row>
    <row r="40" spans="1:16" ht="12.75">
      <c r="A40">
        <v>2495</v>
      </c>
      <c r="B40" t="s">
        <v>71</v>
      </c>
      <c r="C40">
        <v>751</v>
      </c>
      <c r="D40">
        <v>806</v>
      </c>
      <c r="E40">
        <v>973</v>
      </c>
      <c r="F40">
        <v>1409</v>
      </c>
      <c r="G40">
        <v>1574</v>
      </c>
      <c r="H40" t="s">
        <v>63</v>
      </c>
      <c r="I40" s="77" t="s">
        <v>427</v>
      </c>
      <c r="J40" s="4">
        <f t="shared" si="0"/>
        <v>0.015477000000000001</v>
      </c>
      <c r="K40" s="3"/>
      <c r="L40" s="4"/>
      <c r="P40" s="4"/>
    </row>
    <row r="41" spans="1:16" ht="12.75">
      <c r="A41">
        <v>2513</v>
      </c>
      <c r="B41" t="s">
        <v>72</v>
      </c>
      <c r="C41">
        <v>751</v>
      </c>
      <c r="D41">
        <v>806</v>
      </c>
      <c r="E41">
        <v>973</v>
      </c>
      <c r="F41">
        <v>1409</v>
      </c>
      <c r="G41">
        <v>1574</v>
      </c>
      <c r="H41" t="s">
        <v>63</v>
      </c>
      <c r="I41" s="77" t="s">
        <v>428</v>
      </c>
      <c r="J41" s="4">
        <f t="shared" si="0"/>
        <v>0.016412</v>
      </c>
      <c r="K41" s="3"/>
      <c r="L41" s="4"/>
      <c r="P41" s="4"/>
    </row>
    <row r="42" spans="1:16" ht="12.75">
      <c r="A42">
        <v>2537</v>
      </c>
      <c r="B42" t="s">
        <v>73</v>
      </c>
      <c r="C42">
        <v>751</v>
      </c>
      <c r="D42">
        <v>806</v>
      </c>
      <c r="E42">
        <v>973</v>
      </c>
      <c r="F42">
        <v>1409</v>
      </c>
      <c r="G42">
        <v>1574</v>
      </c>
      <c r="H42" t="s">
        <v>63</v>
      </c>
      <c r="I42" s="77" t="s">
        <v>411</v>
      </c>
      <c r="J42" s="4">
        <f t="shared" si="0"/>
        <v>0.016363000000000003</v>
      </c>
      <c r="K42" s="3"/>
      <c r="L42" s="4"/>
      <c r="P42" s="4"/>
    </row>
    <row r="43" spans="1:16" ht="12.75">
      <c r="A43">
        <v>2564</v>
      </c>
      <c r="B43" t="s">
        <v>74</v>
      </c>
      <c r="C43">
        <v>751</v>
      </c>
      <c r="D43">
        <v>806</v>
      </c>
      <c r="E43">
        <v>973</v>
      </c>
      <c r="F43">
        <v>1409</v>
      </c>
      <c r="G43">
        <v>1574</v>
      </c>
      <c r="H43" t="s">
        <v>63</v>
      </c>
      <c r="I43" s="77" t="s">
        <v>429</v>
      </c>
      <c r="J43" s="4">
        <f t="shared" si="0"/>
        <v>0.014586</v>
      </c>
      <c r="K43" s="3"/>
      <c r="L43" s="4"/>
      <c r="P43" s="4"/>
    </row>
    <row r="44" spans="1:16" ht="12.75">
      <c r="A44">
        <v>2570</v>
      </c>
      <c r="B44" t="s">
        <v>75</v>
      </c>
      <c r="C44">
        <v>751</v>
      </c>
      <c r="D44">
        <v>806</v>
      </c>
      <c r="E44">
        <v>973</v>
      </c>
      <c r="F44">
        <v>1409</v>
      </c>
      <c r="G44">
        <v>1574</v>
      </c>
      <c r="H44" t="s">
        <v>63</v>
      </c>
      <c r="I44" s="77" t="s">
        <v>430</v>
      </c>
      <c r="J44" s="4">
        <f t="shared" si="0"/>
        <v>0.015301</v>
      </c>
      <c r="K44" s="3"/>
      <c r="L44" s="4"/>
      <c r="P44" s="4"/>
    </row>
    <row r="45" spans="1:16" ht="12.75">
      <c r="A45">
        <v>2573</v>
      </c>
      <c r="B45" t="s">
        <v>76</v>
      </c>
      <c r="C45">
        <v>751</v>
      </c>
      <c r="D45">
        <v>806</v>
      </c>
      <c r="E45">
        <v>973</v>
      </c>
      <c r="F45">
        <v>1409</v>
      </c>
      <c r="G45">
        <v>1574</v>
      </c>
      <c r="H45" t="s">
        <v>63</v>
      </c>
      <c r="I45" s="77" t="s">
        <v>431</v>
      </c>
      <c r="J45" s="4">
        <f t="shared" si="0"/>
        <v>0.01518</v>
      </c>
      <c r="K45" s="3"/>
      <c r="L45" s="4"/>
      <c r="P45" s="4"/>
    </row>
    <row r="46" spans="1:16" ht="12.75">
      <c r="A46">
        <v>2574</v>
      </c>
      <c r="B46" t="s">
        <v>77</v>
      </c>
      <c r="C46">
        <v>751</v>
      </c>
      <c r="D46">
        <v>806</v>
      </c>
      <c r="E46">
        <v>973</v>
      </c>
      <c r="F46">
        <v>1409</v>
      </c>
      <c r="G46">
        <v>1574</v>
      </c>
      <c r="H46" t="s">
        <v>63</v>
      </c>
      <c r="I46" s="77" t="s">
        <v>432</v>
      </c>
      <c r="J46" s="4">
        <f t="shared" si="0"/>
        <v>0.01511</v>
      </c>
      <c r="K46" s="3"/>
      <c r="L46" s="4"/>
      <c r="P46" s="4"/>
    </row>
    <row r="47" spans="1:16" ht="12.75">
      <c r="A47">
        <v>2609</v>
      </c>
      <c r="B47" t="s">
        <v>78</v>
      </c>
      <c r="C47">
        <v>751</v>
      </c>
      <c r="D47">
        <v>806</v>
      </c>
      <c r="E47">
        <v>973</v>
      </c>
      <c r="F47">
        <v>1409</v>
      </c>
      <c r="G47">
        <v>1574</v>
      </c>
      <c r="H47" t="s">
        <v>63</v>
      </c>
      <c r="I47" s="77" t="s">
        <v>433</v>
      </c>
      <c r="J47" s="4">
        <f t="shared" si="0"/>
        <v>0.016017</v>
      </c>
      <c r="K47" s="3"/>
      <c r="L47" s="4"/>
      <c r="P47" s="4"/>
    </row>
    <row r="48" spans="1:16" ht="12.75">
      <c r="A48">
        <v>2633</v>
      </c>
      <c r="B48" t="s">
        <v>79</v>
      </c>
      <c r="C48">
        <v>751</v>
      </c>
      <c r="D48">
        <v>806</v>
      </c>
      <c r="E48">
        <v>973</v>
      </c>
      <c r="F48">
        <v>1409</v>
      </c>
      <c r="G48">
        <v>1574</v>
      </c>
      <c r="H48" t="s">
        <v>63</v>
      </c>
      <c r="I48" s="77" t="s">
        <v>434</v>
      </c>
      <c r="J48" s="4">
        <f t="shared" si="0"/>
        <v>0.015349</v>
      </c>
      <c r="K48" s="3"/>
      <c r="L48" s="4"/>
      <c r="P48" s="4"/>
    </row>
    <row r="49" spans="1:16" ht="12.75">
      <c r="A49">
        <v>2771</v>
      </c>
      <c r="B49" t="s">
        <v>80</v>
      </c>
      <c r="C49">
        <v>751</v>
      </c>
      <c r="D49">
        <v>806</v>
      </c>
      <c r="E49">
        <v>973</v>
      </c>
      <c r="F49">
        <v>1409</v>
      </c>
      <c r="G49">
        <v>1574</v>
      </c>
      <c r="H49" t="s">
        <v>63</v>
      </c>
      <c r="I49" s="77" t="s">
        <v>421</v>
      </c>
      <c r="J49" s="4">
        <f t="shared" si="0"/>
        <v>0.01562</v>
      </c>
      <c r="K49" s="3"/>
      <c r="L49" s="4"/>
      <c r="P49" s="4"/>
    </row>
    <row r="50" spans="1:16" ht="12.75">
      <c r="A50">
        <v>2783</v>
      </c>
      <c r="B50" t="s">
        <v>81</v>
      </c>
      <c r="C50">
        <v>751</v>
      </c>
      <c r="D50">
        <v>806</v>
      </c>
      <c r="E50">
        <v>973</v>
      </c>
      <c r="F50">
        <v>1409</v>
      </c>
      <c r="G50">
        <v>1574</v>
      </c>
      <c r="H50" t="s">
        <v>63</v>
      </c>
      <c r="I50" s="77" t="s">
        <v>435</v>
      </c>
      <c r="J50" s="4">
        <f t="shared" si="0"/>
        <v>0.014624</v>
      </c>
      <c r="K50" s="3"/>
      <c r="L50" s="4"/>
      <c r="P50" s="4"/>
    </row>
    <row r="51" spans="1:16" ht="12.75">
      <c r="A51">
        <v>3033</v>
      </c>
      <c r="B51" t="s">
        <v>82</v>
      </c>
      <c r="C51">
        <v>662</v>
      </c>
      <c r="D51">
        <v>666</v>
      </c>
      <c r="E51">
        <v>847</v>
      </c>
      <c r="F51">
        <v>1051</v>
      </c>
      <c r="G51">
        <v>1209</v>
      </c>
      <c r="H51" t="s">
        <v>83</v>
      </c>
      <c r="I51" s="77" t="s">
        <v>436</v>
      </c>
      <c r="J51" s="4">
        <f t="shared" si="0"/>
        <v>0.015533</v>
      </c>
      <c r="K51" s="3"/>
      <c r="L51" s="4"/>
      <c r="P51" s="4"/>
    </row>
    <row r="52" spans="1:16" ht="12.75">
      <c r="A52">
        <v>3111</v>
      </c>
      <c r="B52" t="s">
        <v>84</v>
      </c>
      <c r="C52">
        <v>662</v>
      </c>
      <c r="D52">
        <v>666</v>
      </c>
      <c r="E52">
        <v>847</v>
      </c>
      <c r="F52">
        <v>1051</v>
      </c>
      <c r="G52">
        <v>1209</v>
      </c>
      <c r="H52" t="s">
        <v>83</v>
      </c>
      <c r="I52" s="77" t="s">
        <v>437</v>
      </c>
      <c r="J52" s="4">
        <f t="shared" si="0"/>
        <v>0.014770000000000002</v>
      </c>
      <c r="K52" s="3"/>
      <c r="L52" s="4"/>
      <c r="P52" s="4"/>
    </row>
    <row r="53" spans="1:16" ht="12.75">
      <c r="A53">
        <v>3174</v>
      </c>
      <c r="B53" t="s">
        <v>85</v>
      </c>
      <c r="C53">
        <v>662</v>
      </c>
      <c r="D53">
        <v>666</v>
      </c>
      <c r="E53">
        <v>847</v>
      </c>
      <c r="F53">
        <v>1051</v>
      </c>
      <c r="G53">
        <v>1209</v>
      </c>
      <c r="H53" t="s">
        <v>83</v>
      </c>
      <c r="I53" s="77" t="s">
        <v>393</v>
      </c>
      <c r="J53" s="4">
        <f t="shared" si="0"/>
        <v>0.015177000000000001</v>
      </c>
      <c r="K53" s="3"/>
      <c r="L53" s="4"/>
      <c r="P53" s="4"/>
    </row>
    <row r="54" spans="1:16" ht="12.75">
      <c r="A54">
        <v>3267</v>
      </c>
      <c r="B54" t="s">
        <v>86</v>
      </c>
      <c r="C54">
        <v>662</v>
      </c>
      <c r="D54">
        <v>666</v>
      </c>
      <c r="E54">
        <v>847</v>
      </c>
      <c r="F54">
        <v>1051</v>
      </c>
      <c r="G54">
        <v>1209</v>
      </c>
      <c r="H54" t="s">
        <v>83</v>
      </c>
      <c r="I54" s="77" t="s">
        <v>438</v>
      </c>
      <c r="J54" s="4">
        <f t="shared" si="0"/>
        <v>0.016075</v>
      </c>
      <c r="K54" s="3"/>
      <c r="L54" s="4"/>
      <c r="P54" s="4"/>
    </row>
    <row r="55" spans="1:16" ht="12.75">
      <c r="A55">
        <v>3282</v>
      </c>
      <c r="B55" t="s">
        <v>87</v>
      </c>
      <c r="C55">
        <v>662</v>
      </c>
      <c r="D55">
        <v>666</v>
      </c>
      <c r="E55">
        <v>847</v>
      </c>
      <c r="F55">
        <v>1051</v>
      </c>
      <c r="G55">
        <v>1209</v>
      </c>
      <c r="H55" t="s">
        <v>83</v>
      </c>
      <c r="I55" s="77" t="s">
        <v>439</v>
      </c>
      <c r="J55" s="4">
        <f t="shared" si="0"/>
        <v>0.015496000000000001</v>
      </c>
      <c r="K55" s="3"/>
      <c r="L55" s="4"/>
      <c r="P55" s="4"/>
    </row>
    <row r="56" spans="1:16" ht="12.75">
      <c r="A56">
        <v>3339</v>
      </c>
      <c r="B56" t="s">
        <v>88</v>
      </c>
      <c r="C56">
        <v>662</v>
      </c>
      <c r="D56">
        <v>666</v>
      </c>
      <c r="E56">
        <v>847</v>
      </c>
      <c r="F56">
        <v>1051</v>
      </c>
      <c r="G56">
        <v>1209</v>
      </c>
      <c r="H56" t="s">
        <v>83</v>
      </c>
      <c r="I56" s="77" t="s">
        <v>440</v>
      </c>
      <c r="J56" s="4">
        <f t="shared" si="0"/>
        <v>0.014496</v>
      </c>
      <c r="K56" s="3"/>
      <c r="L56" s="4"/>
      <c r="P56" s="4"/>
    </row>
    <row r="57" spans="1:16" ht="12.75">
      <c r="A57">
        <v>3369</v>
      </c>
      <c r="B57" t="s">
        <v>89</v>
      </c>
      <c r="C57">
        <v>662</v>
      </c>
      <c r="D57">
        <v>666</v>
      </c>
      <c r="E57">
        <v>847</v>
      </c>
      <c r="F57">
        <v>1051</v>
      </c>
      <c r="G57">
        <v>1209</v>
      </c>
      <c r="H57" t="s">
        <v>83</v>
      </c>
      <c r="I57" s="77" t="s">
        <v>431</v>
      </c>
      <c r="J57" s="4">
        <f t="shared" si="0"/>
        <v>0.01518</v>
      </c>
      <c r="K57" s="3"/>
      <c r="L57" s="4"/>
      <c r="P57" s="4"/>
    </row>
    <row r="58" spans="1:16" ht="12.75">
      <c r="A58">
        <v>3423</v>
      </c>
      <c r="B58" t="s">
        <v>90</v>
      </c>
      <c r="C58">
        <v>662</v>
      </c>
      <c r="D58">
        <v>666</v>
      </c>
      <c r="E58">
        <v>847</v>
      </c>
      <c r="F58">
        <v>1051</v>
      </c>
      <c r="G58">
        <v>1209</v>
      </c>
      <c r="H58" t="s">
        <v>83</v>
      </c>
      <c r="I58" s="77" t="s">
        <v>441</v>
      </c>
      <c r="J58" s="4">
        <f t="shared" si="0"/>
        <v>0.014879</v>
      </c>
      <c r="K58" s="3"/>
      <c r="L58" s="4"/>
      <c r="P58" s="4"/>
    </row>
    <row r="59" spans="1:16" ht="12.75">
      <c r="A59">
        <v>3468</v>
      </c>
      <c r="B59" t="s">
        <v>91</v>
      </c>
      <c r="C59">
        <v>662</v>
      </c>
      <c r="D59">
        <v>666</v>
      </c>
      <c r="E59">
        <v>847</v>
      </c>
      <c r="F59">
        <v>1051</v>
      </c>
      <c r="G59">
        <v>1209</v>
      </c>
      <c r="H59" t="s">
        <v>83</v>
      </c>
      <c r="I59" s="77" t="s">
        <v>442</v>
      </c>
      <c r="J59" s="4">
        <f t="shared" si="0"/>
        <v>0.016712</v>
      </c>
      <c r="K59" s="3"/>
      <c r="L59" s="4"/>
      <c r="P59" s="4"/>
    </row>
    <row r="60" spans="1:16" ht="12.75">
      <c r="A60">
        <v>3546</v>
      </c>
      <c r="B60" t="s">
        <v>92</v>
      </c>
      <c r="C60">
        <v>662</v>
      </c>
      <c r="D60">
        <v>666</v>
      </c>
      <c r="E60">
        <v>847</v>
      </c>
      <c r="F60">
        <v>1051</v>
      </c>
      <c r="G60">
        <v>1209</v>
      </c>
      <c r="H60" t="s">
        <v>83</v>
      </c>
      <c r="I60" s="77" t="s">
        <v>443</v>
      </c>
      <c r="J60" s="4">
        <f t="shared" si="0"/>
        <v>0.015299</v>
      </c>
      <c r="K60" s="3"/>
      <c r="L60" s="4"/>
      <c r="P60" s="4"/>
    </row>
    <row r="61" spans="1:16" ht="12.75">
      <c r="A61">
        <v>3558</v>
      </c>
      <c r="B61" t="s">
        <v>93</v>
      </c>
      <c r="C61">
        <v>662</v>
      </c>
      <c r="D61">
        <v>666</v>
      </c>
      <c r="E61">
        <v>847</v>
      </c>
      <c r="F61">
        <v>1051</v>
      </c>
      <c r="G61">
        <v>1209</v>
      </c>
      <c r="H61" t="s">
        <v>83</v>
      </c>
      <c r="I61" s="77" t="s">
        <v>444</v>
      </c>
      <c r="J61" s="4">
        <f t="shared" si="0"/>
        <v>0.014924</v>
      </c>
      <c r="K61" s="3"/>
      <c r="L61" s="4"/>
      <c r="P61" s="4"/>
    </row>
    <row r="62" spans="1:16" ht="12.75">
      <c r="A62">
        <v>3579</v>
      </c>
      <c r="B62" t="s">
        <v>94</v>
      </c>
      <c r="C62">
        <v>662</v>
      </c>
      <c r="D62">
        <v>666</v>
      </c>
      <c r="E62">
        <v>847</v>
      </c>
      <c r="F62">
        <v>1051</v>
      </c>
      <c r="G62">
        <v>1209</v>
      </c>
      <c r="H62" t="s">
        <v>83</v>
      </c>
      <c r="I62" s="77" t="s">
        <v>366</v>
      </c>
      <c r="J62" s="4">
        <f t="shared" si="0"/>
        <v>0.014994</v>
      </c>
      <c r="K62" s="3"/>
      <c r="L62" s="4"/>
      <c r="P62" s="4"/>
    </row>
    <row r="63" spans="1:16" ht="12.75">
      <c r="A63">
        <v>3612</v>
      </c>
      <c r="B63" t="s">
        <v>95</v>
      </c>
      <c r="C63">
        <v>662</v>
      </c>
      <c r="D63">
        <v>666</v>
      </c>
      <c r="E63">
        <v>847</v>
      </c>
      <c r="F63">
        <v>1051</v>
      </c>
      <c r="G63">
        <v>1209</v>
      </c>
      <c r="H63" t="s">
        <v>83</v>
      </c>
      <c r="I63" s="77" t="s">
        <v>445</v>
      </c>
      <c r="J63" s="4">
        <f t="shared" si="0"/>
        <v>0.014911</v>
      </c>
      <c r="K63" s="3"/>
      <c r="L63" s="4"/>
      <c r="P63" s="4"/>
    </row>
    <row r="64" spans="1:16" ht="12.75">
      <c r="A64">
        <v>3636</v>
      </c>
      <c r="B64" t="s">
        <v>96</v>
      </c>
      <c r="C64">
        <v>662</v>
      </c>
      <c r="D64">
        <v>666</v>
      </c>
      <c r="E64">
        <v>847</v>
      </c>
      <c r="F64">
        <v>1051</v>
      </c>
      <c r="G64">
        <v>1209</v>
      </c>
      <c r="H64" t="s">
        <v>83</v>
      </c>
      <c r="I64" s="77" t="s">
        <v>446</v>
      </c>
      <c r="J64" s="4">
        <f t="shared" si="0"/>
        <v>0.015252</v>
      </c>
      <c r="K64" s="3"/>
      <c r="L64" s="4"/>
      <c r="P64" s="4"/>
    </row>
    <row r="65" spans="1:16" ht="12.75">
      <c r="A65">
        <v>3678</v>
      </c>
      <c r="B65" t="s">
        <v>97</v>
      </c>
      <c r="C65">
        <v>662</v>
      </c>
      <c r="D65">
        <v>666</v>
      </c>
      <c r="E65">
        <v>847</v>
      </c>
      <c r="F65">
        <v>1051</v>
      </c>
      <c r="G65">
        <v>1209</v>
      </c>
      <c r="H65" t="s">
        <v>83</v>
      </c>
      <c r="I65" s="77" t="s">
        <v>447</v>
      </c>
      <c r="J65" s="4">
        <f t="shared" si="0"/>
        <v>0.015169</v>
      </c>
      <c r="K65" s="3"/>
      <c r="L65" s="4"/>
      <c r="P65" s="4"/>
    </row>
    <row r="66" spans="1:16" ht="12.75">
      <c r="A66">
        <v>3699</v>
      </c>
      <c r="B66" t="s">
        <v>98</v>
      </c>
      <c r="C66">
        <v>662</v>
      </c>
      <c r="D66">
        <v>666</v>
      </c>
      <c r="E66">
        <v>847</v>
      </c>
      <c r="F66">
        <v>1051</v>
      </c>
      <c r="G66">
        <v>1209</v>
      </c>
      <c r="H66" t="s">
        <v>83</v>
      </c>
      <c r="I66" s="77" t="s">
        <v>448</v>
      </c>
      <c r="J66" s="4">
        <f t="shared" si="0"/>
        <v>0.016076</v>
      </c>
      <c r="K66" s="3"/>
      <c r="L66" s="4"/>
      <c r="P66" s="4"/>
    </row>
    <row r="67" spans="1:16" ht="12.75">
      <c r="A67">
        <v>3744</v>
      </c>
      <c r="B67" t="s">
        <v>99</v>
      </c>
      <c r="C67">
        <v>662</v>
      </c>
      <c r="D67">
        <v>666</v>
      </c>
      <c r="E67">
        <v>847</v>
      </c>
      <c r="F67">
        <v>1051</v>
      </c>
      <c r="G67">
        <v>1209</v>
      </c>
      <c r="H67" t="s">
        <v>83</v>
      </c>
      <c r="I67" s="77" t="s">
        <v>449</v>
      </c>
      <c r="J67" s="4">
        <f t="shared" si="0"/>
        <v>0.015210999999999999</v>
      </c>
      <c r="K67" s="3"/>
      <c r="L67" s="4"/>
      <c r="P67" s="4"/>
    </row>
    <row r="68" spans="1:16" ht="12.75">
      <c r="A68">
        <v>4069</v>
      </c>
      <c r="B68" t="s">
        <v>100</v>
      </c>
      <c r="C68">
        <v>751</v>
      </c>
      <c r="D68">
        <v>897</v>
      </c>
      <c r="E68">
        <v>1172</v>
      </c>
      <c r="F68">
        <v>1552</v>
      </c>
      <c r="G68">
        <v>1718</v>
      </c>
      <c r="H68" t="s">
        <v>101</v>
      </c>
      <c r="I68" s="77" t="s">
        <v>381</v>
      </c>
      <c r="J68" s="4">
        <f t="shared" si="0"/>
        <v>0.015327</v>
      </c>
      <c r="K68" s="3"/>
      <c r="L68" s="4"/>
      <c r="P68" s="4"/>
    </row>
    <row r="69" spans="1:16" ht="12.75">
      <c r="A69">
        <v>4108</v>
      </c>
      <c r="B69" t="s">
        <v>102</v>
      </c>
      <c r="C69">
        <v>751</v>
      </c>
      <c r="D69">
        <v>897</v>
      </c>
      <c r="E69">
        <v>1172</v>
      </c>
      <c r="F69">
        <v>1552</v>
      </c>
      <c r="G69">
        <v>1718</v>
      </c>
      <c r="H69" t="s">
        <v>101</v>
      </c>
      <c r="I69" s="77" t="s">
        <v>450</v>
      </c>
      <c r="J69" s="4">
        <f t="shared" si="0"/>
        <v>0.015686</v>
      </c>
      <c r="K69" s="3"/>
      <c r="L69" s="4"/>
      <c r="P69" s="4"/>
    </row>
    <row r="70" spans="1:16" ht="12.75">
      <c r="A70">
        <v>4114</v>
      </c>
      <c r="B70" t="s">
        <v>103</v>
      </c>
      <c r="C70">
        <v>751</v>
      </c>
      <c r="D70">
        <v>897</v>
      </c>
      <c r="E70">
        <v>1172</v>
      </c>
      <c r="F70">
        <v>1552</v>
      </c>
      <c r="G70">
        <v>1718</v>
      </c>
      <c r="H70" t="s">
        <v>101</v>
      </c>
      <c r="I70" s="77" t="s">
        <v>451</v>
      </c>
      <c r="J70" s="4">
        <f t="shared" si="0"/>
        <v>0.014424</v>
      </c>
      <c r="K70" s="3"/>
      <c r="L70" s="4"/>
      <c r="P70" s="4"/>
    </row>
    <row r="71" spans="1:16" ht="12.75">
      <c r="A71">
        <v>4138</v>
      </c>
      <c r="B71" t="s">
        <v>104</v>
      </c>
      <c r="C71">
        <v>751</v>
      </c>
      <c r="D71">
        <v>897</v>
      </c>
      <c r="E71">
        <v>1172</v>
      </c>
      <c r="F71">
        <v>1552</v>
      </c>
      <c r="G71">
        <v>1718</v>
      </c>
      <c r="H71" t="s">
        <v>101</v>
      </c>
      <c r="I71" s="77" t="s">
        <v>452</v>
      </c>
      <c r="J71" s="4">
        <f t="shared" si="0"/>
        <v>0.014959</v>
      </c>
      <c r="K71" s="3"/>
      <c r="L71" s="4"/>
      <c r="P71" s="4"/>
    </row>
    <row r="72" spans="1:16" ht="12.75">
      <c r="A72">
        <v>4153</v>
      </c>
      <c r="B72" t="s">
        <v>105</v>
      </c>
      <c r="C72">
        <v>751</v>
      </c>
      <c r="D72">
        <v>897</v>
      </c>
      <c r="E72">
        <v>1172</v>
      </c>
      <c r="F72">
        <v>1552</v>
      </c>
      <c r="G72">
        <v>1718</v>
      </c>
      <c r="H72" t="s">
        <v>101</v>
      </c>
      <c r="I72" s="77" t="s">
        <v>453</v>
      </c>
      <c r="J72" s="4">
        <f t="shared" si="0"/>
        <v>0.01506</v>
      </c>
      <c r="K72" s="3"/>
      <c r="L72" s="4"/>
      <c r="P72" s="4"/>
    </row>
    <row r="73" spans="1:16" ht="12.75">
      <c r="A73">
        <v>4207</v>
      </c>
      <c r="B73" t="s">
        <v>106</v>
      </c>
      <c r="C73">
        <v>751</v>
      </c>
      <c r="D73">
        <v>897</v>
      </c>
      <c r="E73">
        <v>1172</v>
      </c>
      <c r="F73">
        <v>1552</v>
      </c>
      <c r="G73">
        <v>1718</v>
      </c>
      <c r="H73" t="s">
        <v>101</v>
      </c>
      <c r="I73" s="77">
        <v>1.5116</v>
      </c>
      <c r="J73" s="4">
        <f aca="true" t="shared" si="1" ref="J73:J134">I73*0.01</f>
        <v>0.015116000000000001</v>
      </c>
      <c r="K73" s="3"/>
      <c r="L73" s="4"/>
      <c r="P73" s="4"/>
    </row>
    <row r="74" spans="1:16" ht="12.75">
      <c r="A74">
        <v>4208</v>
      </c>
      <c r="B74" t="s">
        <v>107</v>
      </c>
      <c r="C74">
        <v>751</v>
      </c>
      <c r="D74">
        <v>897</v>
      </c>
      <c r="E74">
        <v>1172</v>
      </c>
      <c r="F74">
        <v>1552</v>
      </c>
      <c r="G74">
        <v>1718</v>
      </c>
      <c r="H74" t="s">
        <v>101</v>
      </c>
      <c r="I74" s="77">
        <v>1.5166</v>
      </c>
      <c r="J74" s="4">
        <f t="shared" si="1"/>
        <v>0.015166</v>
      </c>
      <c r="K74" s="3"/>
      <c r="L74" s="4"/>
      <c r="P74" s="4"/>
    </row>
    <row r="75" spans="1:16" ht="12.75">
      <c r="A75">
        <v>4294</v>
      </c>
      <c r="B75" t="s">
        <v>108</v>
      </c>
      <c r="C75">
        <v>751</v>
      </c>
      <c r="D75">
        <v>897</v>
      </c>
      <c r="E75">
        <v>1172</v>
      </c>
      <c r="F75">
        <v>1552</v>
      </c>
      <c r="G75">
        <v>1718</v>
      </c>
      <c r="H75" t="s">
        <v>101</v>
      </c>
      <c r="I75" s="77" t="s">
        <v>455</v>
      </c>
      <c r="J75" s="4">
        <f t="shared" si="1"/>
        <v>0.015061</v>
      </c>
      <c r="K75" s="3"/>
      <c r="L75" s="4"/>
      <c r="P75" s="4"/>
    </row>
    <row r="76" spans="1:16" ht="12.75">
      <c r="A76">
        <v>4303</v>
      </c>
      <c r="B76" t="s">
        <v>109</v>
      </c>
      <c r="C76">
        <v>751</v>
      </c>
      <c r="D76">
        <v>897</v>
      </c>
      <c r="E76">
        <v>1172</v>
      </c>
      <c r="F76">
        <v>1552</v>
      </c>
      <c r="G76">
        <v>1718</v>
      </c>
      <c r="H76" t="s">
        <v>101</v>
      </c>
      <c r="I76" s="77" t="s">
        <v>456</v>
      </c>
      <c r="J76" s="4">
        <f t="shared" si="1"/>
        <v>0.015328</v>
      </c>
      <c r="K76" s="3"/>
      <c r="L76" s="4"/>
      <c r="P76" s="4"/>
    </row>
    <row r="77" spans="1:16" ht="12.75">
      <c r="A77">
        <v>4333</v>
      </c>
      <c r="B77" t="s">
        <v>110</v>
      </c>
      <c r="C77">
        <v>751</v>
      </c>
      <c r="D77">
        <v>897</v>
      </c>
      <c r="E77">
        <v>1172</v>
      </c>
      <c r="F77">
        <v>1552</v>
      </c>
      <c r="G77">
        <v>1718</v>
      </c>
      <c r="H77" t="s">
        <v>101</v>
      </c>
      <c r="I77" s="77" t="s">
        <v>370</v>
      </c>
      <c r="J77" s="4">
        <f t="shared" si="1"/>
        <v>0.015058</v>
      </c>
      <c r="K77" s="3"/>
      <c r="L77" s="4"/>
      <c r="P77" s="4"/>
    </row>
    <row r="78" spans="1:16" ht="12.75">
      <c r="A78">
        <v>4396</v>
      </c>
      <c r="B78" t="s">
        <v>111</v>
      </c>
      <c r="C78">
        <v>751</v>
      </c>
      <c r="D78">
        <v>897</v>
      </c>
      <c r="E78">
        <v>1172</v>
      </c>
      <c r="F78">
        <v>1552</v>
      </c>
      <c r="G78">
        <v>1718</v>
      </c>
      <c r="H78" t="s">
        <v>101</v>
      </c>
      <c r="I78" s="77" t="s">
        <v>457</v>
      </c>
      <c r="J78" s="4">
        <f t="shared" si="1"/>
        <v>0.014413</v>
      </c>
      <c r="K78" s="3"/>
      <c r="L78" s="4"/>
      <c r="P78" s="4"/>
    </row>
    <row r="79" spans="1:16" ht="12.75">
      <c r="A79">
        <v>4519</v>
      </c>
      <c r="B79" t="s">
        <v>112</v>
      </c>
      <c r="C79">
        <v>751</v>
      </c>
      <c r="D79">
        <v>897</v>
      </c>
      <c r="E79">
        <v>1172</v>
      </c>
      <c r="F79">
        <v>1552</v>
      </c>
      <c r="G79">
        <v>1718</v>
      </c>
      <c r="H79" t="s">
        <v>101</v>
      </c>
      <c r="I79" s="77" t="s">
        <v>392</v>
      </c>
      <c r="J79" s="4">
        <f t="shared" si="1"/>
        <v>0.015194000000000001</v>
      </c>
      <c r="K79" s="3"/>
      <c r="L79" s="4"/>
      <c r="P79" s="4"/>
    </row>
    <row r="80" spans="1:16" ht="12.75">
      <c r="A80">
        <v>4555</v>
      </c>
      <c r="B80" t="s">
        <v>113</v>
      </c>
      <c r="C80">
        <v>751</v>
      </c>
      <c r="D80">
        <v>897</v>
      </c>
      <c r="E80">
        <v>1172</v>
      </c>
      <c r="F80">
        <v>1552</v>
      </c>
      <c r="G80">
        <v>1718</v>
      </c>
      <c r="H80" t="s">
        <v>101</v>
      </c>
      <c r="I80" s="77" t="s">
        <v>458</v>
      </c>
      <c r="J80" s="4">
        <f t="shared" si="1"/>
        <v>0.014931000000000002</v>
      </c>
      <c r="K80" s="3"/>
      <c r="L80" s="4"/>
      <c r="P80" s="4"/>
    </row>
    <row r="81" spans="1:16" ht="12.75">
      <c r="A81">
        <v>4582</v>
      </c>
      <c r="B81" t="s">
        <v>114</v>
      </c>
      <c r="C81">
        <v>751</v>
      </c>
      <c r="D81">
        <v>897</v>
      </c>
      <c r="E81">
        <v>1172</v>
      </c>
      <c r="F81">
        <v>1552</v>
      </c>
      <c r="G81">
        <v>1718</v>
      </c>
      <c r="H81" t="s">
        <v>101</v>
      </c>
      <c r="I81" s="77" t="s">
        <v>376</v>
      </c>
      <c r="J81" s="4">
        <f t="shared" si="1"/>
        <v>0.015331</v>
      </c>
      <c r="K81" s="3"/>
      <c r="L81" s="4"/>
      <c r="P81" s="4"/>
    </row>
    <row r="82" spans="1:16" ht="12.75">
      <c r="A82">
        <v>4600</v>
      </c>
      <c r="B82" t="s">
        <v>115</v>
      </c>
      <c r="C82">
        <v>751</v>
      </c>
      <c r="D82">
        <v>897</v>
      </c>
      <c r="E82">
        <v>1172</v>
      </c>
      <c r="F82">
        <v>1552</v>
      </c>
      <c r="G82">
        <v>1718</v>
      </c>
      <c r="H82" t="s">
        <v>101</v>
      </c>
      <c r="I82" s="77" t="s">
        <v>459</v>
      </c>
      <c r="J82" s="4">
        <f t="shared" si="1"/>
        <v>0.014882</v>
      </c>
      <c r="K82" s="3"/>
      <c r="L82" s="4"/>
      <c r="P82" s="4"/>
    </row>
    <row r="83" spans="1:16" ht="12.75">
      <c r="A83">
        <v>4660</v>
      </c>
      <c r="B83" t="s">
        <v>116</v>
      </c>
      <c r="C83">
        <v>751</v>
      </c>
      <c r="D83">
        <v>897</v>
      </c>
      <c r="E83">
        <v>1172</v>
      </c>
      <c r="F83">
        <v>1552</v>
      </c>
      <c r="G83">
        <v>1718</v>
      </c>
      <c r="H83" t="s">
        <v>101</v>
      </c>
      <c r="I83" s="77" t="s">
        <v>460</v>
      </c>
      <c r="J83" s="4">
        <f t="shared" si="1"/>
        <v>0.015256</v>
      </c>
      <c r="K83" s="3"/>
      <c r="L83" s="4"/>
      <c r="P83" s="4"/>
    </row>
    <row r="84" spans="1:16" ht="12.75">
      <c r="A84">
        <v>4720</v>
      </c>
      <c r="B84" t="s">
        <v>117</v>
      </c>
      <c r="C84">
        <v>751</v>
      </c>
      <c r="D84">
        <v>897</v>
      </c>
      <c r="E84">
        <v>1172</v>
      </c>
      <c r="F84">
        <v>1552</v>
      </c>
      <c r="G84">
        <v>1718</v>
      </c>
      <c r="H84" t="s">
        <v>101</v>
      </c>
      <c r="I84" s="77" t="s">
        <v>461</v>
      </c>
      <c r="J84" s="4">
        <f t="shared" si="1"/>
        <v>0.015257000000000001</v>
      </c>
      <c r="K84" s="3"/>
      <c r="L84" s="4"/>
      <c r="P84" s="4"/>
    </row>
    <row r="85" spans="1:16" ht="12.75">
      <c r="A85">
        <v>4759</v>
      </c>
      <c r="B85" t="s">
        <v>118</v>
      </c>
      <c r="C85">
        <v>751</v>
      </c>
      <c r="D85">
        <v>897</v>
      </c>
      <c r="E85">
        <v>1172</v>
      </c>
      <c r="F85">
        <v>1552</v>
      </c>
      <c r="G85">
        <v>1718</v>
      </c>
      <c r="H85" t="s">
        <v>101</v>
      </c>
      <c r="I85" s="77" t="s">
        <v>462</v>
      </c>
      <c r="J85" s="4">
        <f t="shared" si="1"/>
        <v>0.015379</v>
      </c>
      <c r="K85" s="3"/>
      <c r="L85" s="4"/>
      <c r="P85" s="4"/>
    </row>
    <row r="86" spans="1:16" ht="12.75">
      <c r="A86">
        <v>4774</v>
      </c>
      <c r="B86" t="s">
        <v>119</v>
      </c>
      <c r="C86">
        <v>751</v>
      </c>
      <c r="D86">
        <v>897</v>
      </c>
      <c r="E86">
        <v>1172</v>
      </c>
      <c r="F86">
        <v>1552</v>
      </c>
      <c r="G86">
        <v>1718</v>
      </c>
      <c r="H86" t="s">
        <v>101</v>
      </c>
      <c r="I86" s="77" t="s">
        <v>463</v>
      </c>
      <c r="J86" s="4">
        <f t="shared" si="1"/>
        <v>0.012318</v>
      </c>
      <c r="K86" s="3"/>
      <c r="L86" s="4"/>
      <c r="P86" s="4"/>
    </row>
    <row r="87" spans="1:16" ht="12.75">
      <c r="A87">
        <v>5020</v>
      </c>
      <c r="B87" t="s">
        <v>120</v>
      </c>
      <c r="C87">
        <v>587</v>
      </c>
      <c r="D87">
        <v>612</v>
      </c>
      <c r="E87">
        <v>760</v>
      </c>
      <c r="F87">
        <v>943</v>
      </c>
      <c r="G87">
        <v>1042</v>
      </c>
      <c r="H87" t="s">
        <v>121</v>
      </c>
      <c r="I87" s="77" t="s">
        <v>380</v>
      </c>
      <c r="J87" s="4">
        <f t="shared" si="1"/>
        <v>0.015417000000000002</v>
      </c>
      <c r="K87" s="3"/>
      <c r="L87" s="4"/>
      <c r="P87" s="4"/>
    </row>
    <row r="88" spans="1:16" ht="12.75">
      <c r="A88">
        <v>5022</v>
      </c>
      <c r="B88" t="s">
        <v>122</v>
      </c>
      <c r="C88">
        <v>587</v>
      </c>
      <c r="D88">
        <v>612</v>
      </c>
      <c r="E88">
        <v>760</v>
      </c>
      <c r="F88">
        <v>943</v>
      </c>
      <c r="G88">
        <v>1042</v>
      </c>
      <c r="H88" t="s">
        <v>121</v>
      </c>
      <c r="I88" s="77" t="s">
        <v>380</v>
      </c>
      <c r="J88" s="4">
        <f t="shared" si="1"/>
        <v>0.015417000000000002</v>
      </c>
      <c r="K88" s="3"/>
      <c r="L88" s="4"/>
      <c r="P88" s="4"/>
    </row>
    <row r="89" spans="1:16" ht="12.75">
      <c r="A89">
        <v>5066</v>
      </c>
      <c r="B89" t="s">
        <v>123</v>
      </c>
      <c r="C89">
        <v>587</v>
      </c>
      <c r="D89">
        <v>612</v>
      </c>
      <c r="E89">
        <v>760</v>
      </c>
      <c r="F89">
        <v>943</v>
      </c>
      <c r="G89">
        <v>1042</v>
      </c>
      <c r="H89" t="s">
        <v>121</v>
      </c>
      <c r="I89" s="77" t="s">
        <v>464</v>
      </c>
      <c r="J89" s="4">
        <f t="shared" si="1"/>
        <v>0.015626</v>
      </c>
      <c r="K89" s="3"/>
      <c r="L89" s="4"/>
      <c r="P89" s="4"/>
    </row>
    <row r="90" spans="1:16" ht="12.75">
      <c r="A90">
        <v>5090</v>
      </c>
      <c r="B90" t="s">
        <v>124</v>
      </c>
      <c r="C90">
        <v>587</v>
      </c>
      <c r="D90">
        <v>612</v>
      </c>
      <c r="E90">
        <v>760</v>
      </c>
      <c r="F90">
        <v>943</v>
      </c>
      <c r="G90">
        <v>1042</v>
      </c>
      <c r="H90" t="s">
        <v>121</v>
      </c>
      <c r="I90" s="77" t="s">
        <v>465</v>
      </c>
      <c r="J90" s="4">
        <f t="shared" si="1"/>
        <v>0.015857000000000003</v>
      </c>
      <c r="K90" s="3"/>
      <c r="L90" s="4"/>
      <c r="P90" s="4"/>
    </row>
    <row r="91" spans="1:16" ht="12.75">
      <c r="A91">
        <v>5105</v>
      </c>
      <c r="B91" t="s">
        <v>125</v>
      </c>
      <c r="C91">
        <v>587</v>
      </c>
      <c r="D91">
        <v>612</v>
      </c>
      <c r="E91">
        <v>760</v>
      </c>
      <c r="F91">
        <v>943</v>
      </c>
      <c r="G91">
        <v>1042</v>
      </c>
      <c r="H91" t="s">
        <v>121</v>
      </c>
      <c r="I91" s="77" t="s">
        <v>466</v>
      </c>
      <c r="J91" s="4">
        <f t="shared" si="1"/>
        <v>0.015149999999999999</v>
      </c>
      <c r="K91" s="3"/>
      <c r="L91" s="4"/>
      <c r="P91" s="4"/>
    </row>
    <row r="92" spans="1:16" ht="12.75">
      <c r="A92">
        <v>5126</v>
      </c>
      <c r="B92" t="s">
        <v>126</v>
      </c>
      <c r="C92">
        <v>587</v>
      </c>
      <c r="D92">
        <v>612</v>
      </c>
      <c r="E92">
        <v>760</v>
      </c>
      <c r="F92">
        <v>943</v>
      </c>
      <c r="G92">
        <v>1042</v>
      </c>
      <c r="H92" t="s">
        <v>121</v>
      </c>
      <c r="I92" s="77" t="s">
        <v>467</v>
      </c>
      <c r="J92" s="4">
        <f t="shared" si="1"/>
        <v>0.015927</v>
      </c>
      <c r="K92" s="3"/>
      <c r="L92" s="4"/>
      <c r="P92" s="4"/>
    </row>
    <row r="93" spans="1:16" ht="12.75">
      <c r="A93">
        <v>5156</v>
      </c>
      <c r="B93" t="s">
        <v>127</v>
      </c>
      <c r="C93">
        <v>587</v>
      </c>
      <c r="D93">
        <v>612</v>
      </c>
      <c r="E93">
        <v>760</v>
      </c>
      <c r="F93">
        <v>943</v>
      </c>
      <c r="G93">
        <v>1042</v>
      </c>
      <c r="H93" t="s">
        <v>121</v>
      </c>
      <c r="I93" s="77" t="s">
        <v>468</v>
      </c>
      <c r="J93" s="4">
        <f t="shared" si="1"/>
        <v>0.015376</v>
      </c>
      <c r="K93" s="3"/>
      <c r="L93" s="4"/>
      <c r="P93" s="4"/>
    </row>
    <row r="94" spans="1:16" ht="12.75">
      <c r="A94">
        <v>5192</v>
      </c>
      <c r="B94" t="s">
        <v>128</v>
      </c>
      <c r="C94">
        <v>587</v>
      </c>
      <c r="D94">
        <v>612</v>
      </c>
      <c r="E94">
        <v>760</v>
      </c>
      <c r="F94">
        <v>943</v>
      </c>
      <c r="G94">
        <v>1042</v>
      </c>
      <c r="H94" t="s">
        <v>121</v>
      </c>
      <c r="I94" s="77" t="s">
        <v>368</v>
      </c>
      <c r="J94" s="4">
        <f t="shared" si="1"/>
        <v>0.014945</v>
      </c>
      <c r="K94" s="3"/>
      <c r="L94" s="4"/>
      <c r="P94" s="4"/>
    </row>
    <row r="95" spans="1:16" ht="12.75">
      <c r="A95">
        <v>5200</v>
      </c>
      <c r="B95" s="26" t="s">
        <v>399</v>
      </c>
      <c r="C95">
        <v>587</v>
      </c>
      <c r="D95">
        <v>612</v>
      </c>
      <c r="E95">
        <v>760</v>
      </c>
      <c r="F95">
        <v>943</v>
      </c>
      <c r="G95">
        <v>1042</v>
      </c>
      <c r="H95" s="26" t="s">
        <v>121</v>
      </c>
      <c r="I95" s="77" t="s">
        <v>380</v>
      </c>
      <c r="J95" s="4">
        <f t="shared" si="1"/>
        <v>0.015417000000000002</v>
      </c>
      <c r="K95" s="3"/>
      <c r="L95" s="4"/>
      <c r="P95" s="4"/>
    </row>
    <row r="96" spans="1:16" ht="12.75">
      <c r="A96">
        <v>5225</v>
      </c>
      <c r="B96" t="s">
        <v>129</v>
      </c>
      <c r="C96">
        <v>587</v>
      </c>
      <c r="D96">
        <v>612</v>
      </c>
      <c r="E96">
        <v>760</v>
      </c>
      <c r="F96">
        <v>943</v>
      </c>
      <c r="G96">
        <v>1042</v>
      </c>
      <c r="H96" t="s">
        <v>121</v>
      </c>
      <c r="I96" s="77" t="s">
        <v>380</v>
      </c>
      <c r="J96" s="4">
        <f t="shared" si="1"/>
        <v>0.015417000000000002</v>
      </c>
      <c r="K96" s="3"/>
      <c r="L96" s="4"/>
      <c r="P96" s="4"/>
    </row>
    <row r="97" spans="1:16" ht="12.75">
      <c r="A97">
        <v>5252</v>
      </c>
      <c r="B97" t="s">
        <v>130</v>
      </c>
      <c r="C97">
        <v>587</v>
      </c>
      <c r="D97">
        <v>612</v>
      </c>
      <c r="E97">
        <v>760</v>
      </c>
      <c r="F97">
        <v>943</v>
      </c>
      <c r="G97">
        <v>1042</v>
      </c>
      <c r="H97" t="s">
        <v>121</v>
      </c>
      <c r="I97" s="77" t="s">
        <v>469</v>
      </c>
      <c r="J97" s="4">
        <f t="shared" si="1"/>
        <v>0.015115000000000002</v>
      </c>
      <c r="K97" s="3"/>
      <c r="L97" s="4"/>
      <c r="P97" s="4"/>
    </row>
    <row r="98" spans="1:16" ht="12.75">
      <c r="A98">
        <v>5270</v>
      </c>
      <c r="B98" t="s">
        <v>131</v>
      </c>
      <c r="C98">
        <v>587</v>
      </c>
      <c r="D98">
        <v>612</v>
      </c>
      <c r="E98">
        <v>760</v>
      </c>
      <c r="F98">
        <v>943</v>
      </c>
      <c r="G98">
        <v>1042</v>
      </c>
      <c r="H98" t="s">
        <v>121</v>
      </c>
      <c r="I98" s="77" t="s">
        <v>470</v>
      </c>
      <c r="J98" s="4">
        <f t="shared" si="1"/>
        <v>0.015599000000000002</v>
      </c>
      <c r="K98" s="3"/>
      <c r="L98" s="4"/>
      <c r="P98" s="4"/>
    </row>
    <row r="99" spans="1:16" ht="12.75">
      <c r="A99">
        <v>5348</v>
      </c>
      <c r="B99" t="s">
        <v>132</v>
      </c>
      <c r="C99">
        <v>587</v>
      </c>
      <c r="D99">
        <v>612</v>
      </c>
      <c r="E99">
        <v>760</v>
      </c>
      <c r="F99">
        <v>943</v>
      </c>
      <c r="G99">
        <v>1042</v>
      </c>
      <c r="H99" t="s">
        <v>121</v>
      </c>
      <c r="I99" s="77" t="s">
        <v>471</v>
      </c>
      <c r="J99" s="4">
        <f t="shared" si="1"/>
        <v>0.015337000000000002</v>
      </c>
      <c r="K99" s="3"/>
      <c r="L99" s="4"/>
      <c r="P99" s="4"/>
    </row>
    <row r="100" spans="1:16" ht="12.75">
      <c r="A100">
        <v>5351</v>
      </c>
      <c r="B100" t="s">
        <v>133</v>
      </c>
      <c r="C100">
        <v>587</v>
      </c>
      <c r="D100">
        <v>612</v>
      </c>
      <c r="E100">
        <v>760</v>
      </c>
      <c r="F100">
        <v>943</v>
      </c>
      <c r="G100">
        <v>1042</v>
      </c>
      <c r="H100" t="s">
        <v>121</v>
      </c>
      <c r="I100" s="77" t="s">
        <v>380</v>
      </c>
      <c r="J100" s="4">
        <f t="shared" si="1"/>
        <v>0.015417000000000002</v>
      </c>
      <c r="K100" s="3"/>
      <c r="L100" s="4"/>
      <c r="P100" s="4"/>
    </row>
    <row r="101" spans="1:16" ht="12.75">
      <c r="A101">
        <v>5366</v>
      </c>
      <c r="B101" t="s">
        <v>134</v>
      </c>
      <c r="C101">
        <v>587</v>
      </c>
      <c r="D101">
        <v>612</v>
      </c>
      <c r="E101">
        <v>760</v>
      </c>
      <c r="F101">
        <v>943</v>
      </c>
      <c r="G101">
        <v>1042</v>
      </c>
      <c r="H101" t="s">
        <v>121</v>
      </c>
      <c r="I101" s="77" t="s">
        <v>385</v>
      </c>
      <c r="J101" s="4">
        <f t="shared" si="1"/>
        <v>0.015466</v>
      </c>
      <c r="K101" s="3"/>
      <c r="L101" s="4"/>
      <c r="P101" s="4"/>
    </row>
    <row r="102" spans="1:16" ht="12.75">
      <c r="A102">
        <v>5372</v>
      </c>
      <c r="B102" t="s">
        <v>135</v>
      </c>
      <c r="C102">
        <v>587</v>
      </c>
      <c r="D102">
        <v>612</v>
      </c>
      <c r="E102">
        <v>760</v>
      </c>
      <c r="F102">
        <v>943</v>
      </c>
      <c r="G102">
        <v>1042</v>
      </c>
      <c r="H102" t="s">
        <v>121</v>
      </c>
      <c r="I102" s="77" t="s">
        <v>472</v>
      </c>
      <c r="J102" s="4">
        <f t="shared" si="1"/>
        <v>0.015526</v>
      </c>
      <c r="K102" s="3"/>
      <c r="L102" s="4"/>
      <c r="P102" s="4"/>
    </row>
    <row r="103" spans="1:16" ht="12.75">
      <c r="A103">
        <v>5447</v>
      </c>
      <c r="B103" t="s">
        <v>136</v>
      </c>
      <c r="C103">
        <v>587</v>
      </c>
      <c r="D103">
        <v>612</v>
      </c>
      <c r="E103">
        <v>760</v>
      </c>
      <c r="F103">
        <v>943</v>
      </c>
      <c r="G103">
        <v>1042</v>
      </c>
      <c r="H103" t="s">
        <v>121</v>
      </c>
      <c r="I103" s="77" t="s">
        <v>473</v>
      </c>
      <c r="J103" s="4">
        <f t="shared" si="1"/>
        <v>0.015512999999999999</v>
      </c>
      <c r="K103" s="3"/>
      <c r="L103" s="4"/>
      <c r="P103" s="4"/>
    </row>
    <row r="104" spans="1:16" ht="12.75">
      <c r="A104">
        <v>5672</v>
      </c>
      <c r="B104" t="s">
        <v>137</v>
      </c>
      <c r="C104">
        <v>587</v>
      </c>
      <c r="D104">
        <v>612</v>
      </c>
      <c r="E104">
        <v>760</v>
      </c>
      <c r="F104">
        <v>943</v>
      </c>
      <c r="G104">
        <v>1042</v>
      </c>
      <c r="H104" t="s">
        <v>121</v>
      </c>
      <c r="I104" s="77" t="s">
        <v>474</v>
      </c>
      <c r="J104" s="4">
        <f t="shared" si="1"/>
        <v>0.015737</v>
      </c>
      <c r="K104" s="3"/>
      <c r="L104" s="4"/>
      <c r="P104" s="4"/>
    </row>
    <row r="105" spans="1:16" ht="12.75">
      <c r="A105">
        <v>5689</v>
      </c>
      <c r="B105" t="s">
        <v>138</v>
      </c>
      <c r="C105">
        <v>587</v>
      </c>
      <c r="D105">
        <v>612</v>
      </c>
      <c r="E105">
        <v>760</v>
      </c>
      <c r="F105">
        <v>943</v>
      </c>
      <c r="G105">
        <v>1042</v>
      </c>
      <c r="H105" t="s">
        <v>121</v>
      </c>
      <c r="I105" s="77" t="s">
        <v>380</v>
      </c>
      <c r="J105" s="4">
        <f t="shared" si="1"/>
        <v>0.015417000000000002</v>
      </c>
      <c r="K105" s="3"/>
      <c r="L105" s="4"/>
      <c r="P105" s="4"/>
    </row>
    <row r="106" spans="1:16" ht="12.75">
      <c r="A106">
        <v>5692</v>
      </c>
      <c r="B106" t="s">
        <v>139</v>
      </c>
      <c r="C106">
        <v>587</v>
      </c>
      <c r="D106">
        <v>612</v>
      </c>
      <c r="E106">
        <v>760</v>
      </c>
      <c r="F106">
        <v>943</v>
      </c>
      <c r="G106">
        <v>1042</v>
      </c>
      <c r="H106" t="s">
        <v>121</v>
      </c>
      <c r="I106" s="77" t="s">
        <v>380</v>
      </c>
      <c r="J106" s="4">
        <f t="shared" si="1"/>
        <v>0.015417000000000002</v>
      </c>
      <c r="K106" s="3"/>
      <c r="L106" s="4"/>
      <c r="P106" s="4"/>
    </row>
    <row r="107" spans="1:16" ht="12.75">
      <c r="A107">
        <v>6024</v>
      </c>
      <c r="B107" t="s">
        <v>140</v>
      </c>
      <c r="C107">
        <v>751</v>
      </c>
      <c r="D107">
        <v>897</v>
      </c>
      <c r="E107">
        <v>1172</v>
      </c>
      <c r="F107">
        <v>1552</v>
      </c>
      <c r="G107">
        <v>1718</v>
      </c>
      <c r="H107" t="s">
        <v>141</v>
      </c>
      <c r="I107" s="77" t="s">
        <v>475</v>
      </c>
      <c r="J107" s="4">
        <f t="shared" si="1"/>
        <v>0.014784</v>
      </c>
      <c r="K107" s="3"/>
      <c r="L107" s="4"/>
      <c r="P107" s="4"/>
    </row>
    <row r="108" spans="1:16" ht="12.75">
      <c r="A108">
        <v>6057</v>
      </c>
      <c r="B108" t="s">
        <v>142</v>
      </c>
      <c r="C108">
        <v>751</v>
      </c>
      <c r="D108">
        <v>897</v>
      </c>
      <c r="E108">
        <v>1172</v>
      </c>
      <c r="F108">
        <v>1552</v>
      </c>
      <c r="G108">
        <v>1718</v>
      </c>
      <c r="H108" t="s">
        <v>141</v>
      </c>
      <c r="I108" s="77" t="s">
        <v>476</v>
      </c>
      <c r="J108" s="4">
        <f t="shared" si="1"/>
        <v>0.015318</v>
      </c>
      <c r="K108" s="3"/>
      <c r="L108" s="4"/>
      <c r="P108" s="4"/>
    </row>
    <row r="109" spans="1:16" ht="12.75">
      <c r="A109">
        <v>6204</v>
      </c>
      <c r="B109" t="s">
        <v>143</v>
      </c>
      <c r="C109">
        <v>751</v>
      </c>
      <c r="D109">
        <v>897</v>
      </c>
      <c r="E109">
        <v>1172</v>
      </c>
      <c r="F109">
        <v>1552</v>
      </c>
      <c r="G109">
        <v>1718</v>
      </c>
      <c r="H109" t="s">
        <v>141</v>
      </c>
      <c r="I109" s="77" t="s">
        <v>430</v>
      </c>
      <c r="J109" s="4">
        <f t="shared" si="1"/>
        <v>0.015301</v>
      </c>
      <c r="K109" s="3"/>
      <c r="L109" s="4"/>
      <c r="P109" s="4"/>
    </row>
    <row r="110" spans="1:16" ht="12.75">
      <c r="A110">
        <v>6210</v>
      </c>
      <c r="B110" t="s">
        <v>144</v>
      </c>
      <c r="C110">
        <v>751</v>
      </c>
      <c r="D110">
        <v>897</v>
      </c>
      <c r="E110">
        <v>1172</v>
      </c>
      <c r="F110">
        <v>1552</v>
      </c>
      <c r="G110">
        <v>1718</v>
      </c>
      <c r="H110" t="s">
        <v>141</v>
      </c>
      <c r="I110" s="77" t="s">
        <v>471</v>
      </c>
      <c r="J110" s="4">
        <f t="shared" si="1"/>
        <v>0.015337000000000002</v>
      </c>
      <c r="K110" s="3"/>
      <c r="L110" s="4"/>
      <c r="P110" s="4"/>
    </row>
    <row r="111" spans="1:16" ht="12.75">
      <c r="A111">
        <v>6213</v>
      </c>
      <c r="B111" t="s">
        <v>145</v>
      </c>
      <c r="C111">
        <v>751</v>
      </c>
      <c r="D111">
        <v>897</v>
      </c>
      <c r="E111">
        <v>1172</v>
      </c>
      <c r="F111">
        <v>1552</v>
      </c>
      <c r="G111">
        <v>1718</v>
      </c>
      <c r="H111" t="s">
        <v>141</v>
      </c>
      <c r="I111" s="77" t="s">
        <v>398</v>
      </c>
      <c r="J111" s="4">
        <f t="shared" si="1"/>
        <v>0.015182000000000001</v>
      </c>
      <c r="K111" s="3"/>
      <c r="L111" s="4"/>
      <c r="P111" s="4"/>
    </row>
    <row r="112" spans="1:16" ht="12.75">
      <c r="A112">
        <v>6231</v>
      </c>
      <c r="B112" t="s">
        <v>146</v>
      </c>
      <c r="C112">
        <v>751</v>
      </c>
      <c r="D112">
        <v>897</v>
      </c>
      <c r="E112">
        <v>1172</v>
      </c>
      <c r="F112">
        <v>1552</v>
      </c>
      <c r="G112">
        <v>1718</v>
      </c>
      <c r="H112" t="s">
        <v>141</v>
      </c>
      <c r="I112" s="77" t="s">
        <v>477</v>
      </c>
      <c r="J112" s="4">
        <f t="shared" si="1"/>
        <v>0.01536</v>
      </c>
      <c r="K112" s="3"/>
      <c r="L112" s="4"/>
      <c r="P112" s="4"/>
    </row>
    <row r="113" spans="1:16" ht="12.75">
      <c r="A113">
        <v>6234</v>
      </c>
      <c r="B113" t="s">
        <v>147</v>
      </c>
      <c r="C113">
        <v>751</v>
      </c>
      <c r="D113">
        <v>897</v>
      </c>
      <c r="E113">
        <v>1172</v>
      </c>
      <c r="F113">
        <v>1552</v>
      </c>
      <c r="G113">
        <v>1718</v>
      </c>
      <c r="H113" t="s">
        <v>141</v>
      </c>
      <c r="I113" s="77" t="s">
        <v>478</v>
      </c>
      <c r="J113" s="4">
        <f t="shared" si="1"/>
        <v>0.015287</v>
      </c>
      <c r="K113" s="3"/>
      <c r="L113" s="4"/>
      <c r="P113" s="4"/>
    </row>
    <row r="114" spans="1:16" ht="12.75">
      <c r="A114">
        <v>6237</v>
      </c>
      <c r="B114" t="s">
        <v>148</v>
      </c>
      <c r="C114">
        <v>751</v>
      </c>
      <c r="D114">
        <v>897</v>
      </c>
      <c r="E114">
        <v>1172</v>
      </c>
      <c r="F114">
        <v>1552</v>
      </c>
      <c r="G114">
        <v>1718</v>
      </c>
      <c r="H114" t="s">
        <v>141</v>
      </c>
      <c r="I114" s="77" t="s">
        <v>479</v>
      </c>
      <c r="J114" s="4">
        <f t="shared" si="1"/>
        <v>0.014954</v>
      </c>
      <c r="K114" s="3"/>
      <c r="L114" s="4"/>
      <c r="P114" s="4"/>
    </row>
    <row r="115" spans="1:16" ht="12.75">
      <c r="A115">
        <v>6291</v>
      </c>
      <c r="B115" t="s">
        <v>149</v>
      </c>
      <c r="C115">
        <v>751</v>
      </c>
      <c r="D115">
        <v>897</v>
      </c>
      <c r="E115">
        <v>1172</v>
      </c>
      <c r="F115">
        <v>1552</v>
      </c>
      <c r="G115">
        <v>1718</v>
      </c>
      <c r="H115" t="s">
        <v>141</v>
      </c>
      <c r="I115" s="77" t="s">
        <v>480</v>
      </c>
      <c r="J115" s="4">
        <f t="shared" si="1"/>
        <v>0.015003</v>
      </c>
      <c r="K115" s="3"/>
      <c r="L115" s="4"/>
      <c r="P115" s="4"/>
    </row>
    <row r="116" spans="1:16" ht="12.75">
      <c r="A116">
        <v>6402</v>
      </c>
      <c r="B116" t="s">
        <v>150</v>
      </c>
      <c r="C116">
        <v>751</v>
      </c>
      <c r="D116">
        <v>897</v>
      </c>
      <c r="E116">
        <v>1172</v>
      </c>
      <c r="F116">
        <v>1552</v>
      </c>
      <c r="G116">
        <v>1718</v>
      </c>
      <c r="H116" t="s">
        <v>141</v>
      </c>
      <c r="I116" s="77" t="s">
        <v>396</v>
      </c>
      <c r="J116" s="4">
        <f t="shared" si="1"/>
        <v>0.015271999999999999</v>
      </c>
      <c r="K116" s="3"/>
      <c r="L116" s="4"/>
      <c r="P116" s="4"/>
    </row>
    <row r="117" spans="1:16" ht="12.75">
      <c r="A117">
        <v>6516</v>
      </c>
      <c r="B117" t="s">
        <v>151</v>
      </c>
      <c r="C117">
        <v>751</v>
      </c>
      <c r="D117">
        <v>897</v>
      </c>
      <c r="E117">
        <v>1172</v>
      </c>
      <c r="F117">
        <v>1552</v>
      </c>
      <c r="G117">
        <v>1718</v>
      </c>
      <c r="H117" t="s">
        <v>141</v>
      </c>
      <c r="I117" s="77" t="s">
        <v>481</v>
      </c>
      <c r="J117" s="4">
        <f t="shared" si="1"/>
        <v>0.015074</v>
      </c>
      <c r="K117" s="3"/>
      <c r="L117" s="4"/>
      <c r="P117" s="4"/>
    </row>
    <row r="118" spans="1:16" ht="12.75">
      <c r="A118">
        <v>6549</v>
      </c>
      <c r="B118" t="s">
        <v>152</v>
      </c>
      <c r="C118">
        <v>751</v>
      </c>
      <c r="D118">
        <v>897</v>
      </c>
      <c r="E118">
        <v>1172</v>
      </c>
      <c r="F118">
        <v>1552</v>
      </c>
      <c r="G118">
        <v>1718</v>
      </c>
      <c r="H118" t="s">
        <v>141</v>
      </c>
      <c r="I118" s="77" t="s">
        <v>482</v>
      </c>
      <c r="J118" s="4">
        <f t="shared" si="1"/>
        <v>0.015398</v>
      </c>
      <c r="K118" s="3"/>
      <c r="L118" s="4"/>
      <c r="P118" s="4"/>
    </row>
    <row r="119" spans="1:16" ht="12.75">
      <c r="A119">
        <v>6552</v>
      </c>
      <c r="B119" t="s">
        <v>153</v>
      </c>
      <c r="C119">
        <v>751</v>
      </c>
      <c r="D119">
        <v>897</v>
      </c>
      <c r="E119">
        <v>1172</v>
      </c>
      <c r="F119">
        <v>1552</v>
      </c>
      <c r="G119">
        <v>1718</v>
      </c>
      <c r="H119" t="s">
        <v>141</v>
      </c>
      <c r="I119" s="77" t="s">
        <v>483</v>
      </c>
      <c r="J119" s="4">
        <f t="shared" si="1"/>
        <v>0.014347</v>
      </c>
      <c r="K119" s="3"/>
      <c r="L119" s="4"/>
      <c r="P119" s="4"/>
    </row>
    <row r="120" spans="1:16" ht="12.75">
      <c r="A120">
        <v>6585</v>
      </c>
      <c r="B120" t="s">
        <v>154</v>
      </c>
      <c r="C120">
        <v>751</v>
      </c>
      <c r="D120">
        <v>897</v>
      </c>
      <c r="E120">
        <v>1172</v>
      </c>
      <c r="F120">
        <v>1552</v>
      </c>
      <c r="G120">
        <v>1718</v>
      </c>
      <c r="H120" t="s">
        <v>141</v>
      </c>
      <c r="I120" s="77" t="s">
        <v>484</v>
      </c>
      <c r="J120" s="4">
        <f t="shared" si="1"/>
        <v>0.015677</v>
      </c>
      <c r="K120" s="3"/>
      <c r="L120" s="4"/>
      <c r="P120" s="4"/>
    </row>
    <row r="121" spans="1:16" ht="12.75">
      <c r="A121">
        <v>6639</v>
      </c>
      <c r="B121" t="s">
        <v>155</v>
      </c>
      <c r="C121">
        <v>751</v>
      </c>
      <c r="D121">
        <v>897</v>
      </c>
      <c r="E121">
        <v>1172</v>
      </c>
      <c r="F121">
        <v>1552</v>
      </c>
      <c r="G121">
        <v>1718</v>
      </c>
      <c r="H121" t="s">
        <v>141</v>
      </c>
      <c r="I121" s="77" t="s">
        <v>485</v>
      </c>
      <c r="J121" s="4">
        <f t="shared" si="1"/>
        <v>0.015202</v>
      </c>
      <c r="K121" s="3"/>
      <c r="L121" s="4"/>
      <c r="P121" s="4"/>
    </row>
    <row r="122" spans="1:16" ht="12.75">
      <c r="A122">
        <v>7009</v>
      </c>
      <c r="B122" t="s">
        <v>156</v>
      </c>
      <c r="C122">
        <v>751</v>
      </c>
      <c r="D122">
        <v>897</v>
      </c>
      <c r="E122">
        <v>1172</v>
      </c>
      <c r="F122">
        <v>1552</v>
      </c>
      <c r="G122">
        <v>1718</v>
      </c>
      <c r="H122" t="s">
        <v>157</v>
      </c>
      <c r="I122" s="77" t="s">
        <v>486</v>
      </c>
      <c r="J122" s="4">
        <f t="shared" si="1"/>
        <v>0.015278000000000002</v>
      </c>
      <c r="K122" s="3"/>
      <c r="L122" s="4"/>
      <c r="P122" s="4"/>
    </row>
    <row r="123" spans="1:16" ht="12.75">
      <c r="A123">
        <v>7255</v>
      </c>
      <c r="B123" t="s">
        <v>158</v>
      </c>
      <c r="C123">
        <v>751</v>
      </c>
      <c r="D123">
        <v>897</v>
      </c>
      <c r="E123">
        <v>1172</v>
      </c>
      <c r="F123">
        <v>1552</v>
      </c>
      <c r="G123">
        <v>1718</v>
      </c>
      <c r="H123" t="s">
        <v>157</v>
      </c>
      <c r="I123" s="77" t="s">
        <v>487</v>
      </c>
      <c r="J123" s="4">
        <f t="shared" si="1"/>
        <v>0.015196000000000001</v>
      </c>
      <c r="K123" s="3"/>
      <c r="L123" s="4"/>
      <c r="P123" s="4"/>
    </row>
    <row r="124" spans="1:16" ht="12.75">
      <c r="A124">
        <v>7318</v>
      </c>
      <c r="B124" t="s">
        <v>159</v>
      </c>
      <c r="C124">
        <v>751</v>
      </c>
      <c r="D124">
        <v>897</v>
      </c>
      <c r="E124">
        <v>1172</v>
      </c>
      <c r="F124">
        <v>1552</v>
      </c>
      <c r="G124">
        <v>1718</v>
      </c>
      <c r="H124" t="s">
        <v>157</v>
      </c>
      <c r="I124" s="77" t="s">
        <v>387</v>
      </c>
      <c r="J124" s="4">
        <f t="shared" si="1"/>
        <v>0.015084</v>
      </c>
      <c r="K124" s="3"/>
      <c r="L124" s="4"/>
      <c r="P124" s="4"/>
    </row>
    <row r="125" spans="1:16" ht="12.75">
      <c r="A125">
        <v>7444</v>
      </c>
      <c r="B125" t="s">
        <v>160</v>
      </c>
      <c r="C125">
        <v>751</v>
      </c>
      <c r="D125">
        <v>897</v>
      </c>
      <c r="E125">
        <v>1172</v>
      </c>
      <c r="F125">
        <v>1552</v>
      </c>
      <c r="G125">
        <v>1718</v>
      </c>
      <c r="H125" t="s">
        <v>157</v>
      </c>
      <c r="I125" s="77" t="s">
        <v>488</v>
      </c>
      <c r="J125" s="4">
        <f t="shared" si="1"/>
        <v>0.015585</v>
      </c>
      <c r="K125" s="3"/>
      <c r="L125" s="4"/>
      <c r="P125" s="4"/>
    </row>
    <row r="126" spans="1:16" ht="12.75">
      <c r="A126">
        <v>7603</v>
      </c>
      <c r="B126" t="s">
        <v>161</v>
      </c>
      <c r="C126">
        <v>751</v>
      </c>
      <c r="D126">
        <v>897</v>
      </c>
      <c r="E126">
        <v>1172</v>
      </c>
      <c r="F126">
        <v>1552</v>
      </c>
      <c r="G126">
        <v>1718</v>
      </c>
      <c r="H126" t="s">
        <v>157</v>
      </c>
      <c r="I126" s="77" t="s">
        <v>489</v>
      </c>
      <c r="J126" s="4">
        <f t="shared" si="1"/>
        <v>0.01533</v>
      </c>
      <c r="K126" s="3"/>
      <c r="L126" s="4"/>
      <c r="P126" s="4"/>
    </row>
    <row r="127" spans="1:16" ht="12.75">
      <c r="A127">
        <v>8048</v>
      </c>
      <c r="B127" t="s">
        <v>162</v>
      </c>
      <c r="C127">
        <v>589</v>
      </c>
      <c r="D127">
        <v>768</v>
      </c>
      <c r="E127">
        <v>955</v>
      </c>
      <c r="F127">
        <v>1310</v>
      </c>
      <c r="G127">
        <v>1619</v>
      </c>
      <c r="H127" t="s">
        <v>163</v>
      </c>
      <c r="I127" s="77" t="s">
        <v>490</v>
      </c>
      <c r="J127" s="4">
        <f t="shared" si="1"/>
        <v>0.014557</v>
      </c>
      <c r="K127" s="3"/>
      <c r="L127" s="4"/>
      <c r="P127" s="4"/>
    </row>
    <row r="128" spans="1:16" ht="12.75">
      <c r="A128">
        <v>8123</v>
      </c>
      <c r="B128" t="s">
        <v>164</v>
      </c>
      <c r="C128">
        <v>589</v>
      </c>
      <c r="D128">
        <v>768</v>
      </c>
      <c r="E128">
        <v>955</v>
      </c>
      <c r="F128">
        <v>1310</v>
      </c>
      <c r="G128">
        <v>1619</v>
      </c>
      <c r="H128" t="s">
        <v>163</v>
      </c>
      <c r="I128" s="77" t="s">
        <v>491</v>
      </c>
      <c r="J128" s="4">
        <f t="shared" si="1"/>
        <v>0.015296</v>
      </c>
      <c r="K128" s="3"/>
      <c r="L128" s="4"/>
      <c r="P128" s="4"/>
    </row>
    <row r="129" spans="1:16" ht="12.75">
      <c r="A129">
        <v>8198</v>
      </c>
      <c r="B129" t="s">
        <v>165</v>
      </c>
      <c r="C129">
        <v>589</v>
      </c>
      <c r="D129">
        <v>768</v>
      </c>
      <c r="E129">
        <v>955</v>
      </c>
      <c r="F129">
        <v>1310</v>
      </c>
      <c r="G129">
        <v>1619</v>
      </c>
      <c r="H129" t="s">
        <v>163</v>
      </c>
      <c r="I129" s="77" t="s">
        <v>391</v>
      </c>
      <c r="J129" s="4">
        <f t="shared" si="1"/>
        <v>0.014643</v>
      </c>
      <c r="K129" s="3"/>
      <c r="L129" s="4"/>
      <c r="P129" s="4"/>
    </row>
    <row r="130" spans="1:16" ht="12.75">
      <c r="A130">
        <v>8201</v>
      </c>
      <c r="B130" t="s">
        <v>166</v>
      </c>
      <c r="C130">
        <v>589</v>
      </c>
      <c r="D130">
        <v>768</v>
      </c>
      <c r="E130">
        <v>955</v>
      </c>
      <c r="F130">
        <v>1310</v>
      </c>
      <c r="G130">
        <v>1619</v>
      </c>
      <c r="H130" t="s">
        <v>163</v>
      </c>
      <c r="I130" s="77" t="s">
        <v>492</v>
      </c>
      <c r="J130" s="4">
        <f t="shared" si="1"/>
        <v>0.015709</v>
      </c>
      <c r="K130" s="3"/>
      <c r="L130" s="4"/>
      <c r="P130" s="4"/>
    </row>
    <row r="131" spans="1:16" ht="12.75">
      <c r="A131">
        <v>8306</v>
      </c>
      <c r="B131" t="s">
        <v>167</v>
      </c>
      <c r="C131">
        <v>589</v>
      </c>
      <c r="D131">
        <v>768</v>
      </c>
      <c r="E131">
        <v>955</v>
      </c>
      <c r="F131">
        <v>1310</v>
      </c>
      <c r="G131">
        <v>1619</v>
      </c>
      <c r="H131" t="s">
        <v>163</v>
      </c>
      <c r="I131" s="77" t="s">
        <v>493</v>
      </c>
      <c r="J131" s="4">
        <f t="shared" si="1"/>
        <v>0.015377000000000002</v>
      </c>
      <c r="K131" s="3"/>
      <c r="L131" s="4"/>
      <c r="P131" s="4"/>
    </row>
    <row r="132" spans="1:16" ht="12.75">
      <c r="A132">
        <v>8336</v>
      </c>
      <c r="B132" t="s">
        <v>168</v>
      </c>
      <c r="C132">
        <v>589</v>
      </c>
      <c r="D132">
        <v>768</v>
      </c>
      <c r="E132">
        <v>955</v>
      </c>
      <c r="F132">
        <v>1310</v>
      </c>
      <c r="G132">
        <v>1619</v>
      </c>
      <c r="H132" t="s">
        <v>163</v>
      </c>
      <c r="I132" s="77" t="s">
        <v>494</v>
      </c>
      <c r="J132" s="4">
        <f t="shared" si="1"/>
        <v>0.015455000000000002</v>
      </c>
      <c r="K132" s="3"/>
      <c r="L132" s="4"/>
      <c r="P132" s="4"/>
    </row>
    <row r="133" spans="1:16" ht="12.75">
      <c r="A133">
        <v>8414</v>
      </c>
      <c r="B133" t="s">
        <v>169</v>
      </c>
      <c r="C133">
        <v>589</v>
      </c>
      <c r="D133">
        <v>768</v>
      </c>
      <c r="E133">
        <v>955</v>
      </c>
      <c r="F133">
        <v>1310</v>
      </c>
      <c r="G133">
        <v>1619</v>
      </c>
      <c r="H133" t="s">
        <v>163</v>
      </c>
      <c r="I133" s="77" t="s">
        <v>495</v>
      </c>
      <c r="J133" s="4">
        <f t="shared" si="1"/>
        <v>0.015195000000000002</v>
      </c>
      <c r="K133" s="3"/>
      <c r="L133" s="4"/>
      <c r="P133" s="4"/>
    </row>
    <row r="134" spans="1:16" ht="12.75">
      <c r="A134">
        <v>8621</v>
      </c>
      <c r="B134" t="s">
        <v>170</v>
      </c>
      <c r="C134">
        <v>589</v>
      </c>
      <c r="D134">
        <v>768</v>
      </c>
      <c r="E134">
        <v>955</v>
      </c>
      <c r="F134">
        <v>1310</v>
      </c>
      <c r="G134">
        <v>1619</v>
      </c>
      <c r="H134" t="s">
        <v>163</v>
      </c>
      <c r="I134" s="77" t="s">
        <v>496</v>
      </c>
      <c r="J134" s="4">
        <f t="shared" si="1"/>
        <v>0.015127</v>
      </c>
      <c r="K134" s="3"/>
      <c r="L134" s="4"/>
      <c r="P134" s="4"/>
    </row>
    <row r="135" spans="1:16" ht="12.75">
      <c r="A135">
        <v>8702</v>
      </c>
      <c r="B135" t="s">
        <v>171</v>
      </c>
      <c r="C135">
        <v>589</v>
      </c>
      <c r="D135">
        <v>768</v>
      </c>
      <c r="E135">
        <v>955</v>
      </c>
      <c r="F135">
        <v>1310</v>
      </c>
      <c r="G135">
        <v>1619</v>
      </c>
      <c r="H135" t="s">
        <v>163</v>
      </c>
      <c r="I135" s="77" t="s">
        <v>459</v>
      </c>
      <c r="J135" s="4">
        <f aca="true" t="shared" si="2" ref="J135:J198">I135*0.01</f>
        <v>0.014882</v>
      </c>
      <c r="K135" s="3"/>
      <c r="L135" s="4"/>
      <c r="P135" s="4"/>
    </row>
    <row r="136" spans="1:16" ht="12.75">
      <c r="A136">
        <v>8777</v>
      </c>
      <c r="B136" t="s">
        <v>172</v>
      </c>
      <c r="C136">
        <v>589</v>
      </c>
      <c r="D136">
        <v>768</v>
      </c>
      <c r="E136">
        <v>955</v>
      </c>
      <c r="F136">
        <v>1310</v>
      </c>
      <c r="G136">
        <v>1619</v>
      </c>
      <c r="H136" t="s">
        <v>163</v>
      </c>
      <c r="I136" s="77" t="s">
        <v>460</v>
      </c>
      <c r="J136" s="4">
        <f t="shared" si="2"/>
        <v>0.015256</v>
      </c>
      <c r="K136" s="3"/>
      <c r="L136" s="4"/>
      <c r="P136" s="4"/>
    </row>
    <row r="137" spans="1:16" ht="12.75">
      <c r="A137">
        <v>9072</v>
      </c>
      <c r="B137" t="s">
        <v>173</v>
      </c>
      <c r="C137">
        <v>685</v>
      </c>
      <c r="D137">
        <v>728</v>
      </c>
      <c r="E137">
        <v>920</v>
      </c>
      <c r="F137">
        <v>1176</v>
      </c>
      <c r="G137">
        <v>1444</v>
      </c>
      <c r="H137" t="s">
        <v>174</v>
      </c>
      <c r="I137" s="77" t="s">
        <v>497</v>
      </c>
      <c r="J137" s="4">
        <f t="shared" si="2"/>
        <v>0.016032</v>
      </c>
      <c r="K137" s="3"/>
      <c r="L137" s="4"/>
      <c r="P137" s="4"/>
    </row>
    <row r="138" spans="1:16" ht="12.75">
      <c r="A138">
        <v>9075</v>
      </c>
      <c r="B138" t="s">
        <v>175</v>
      </c>
      <c r="C138">
        <v>685</v>
      </c>
      <c r="D138">
        <v>728</v>
      </c>
      <c r="E138">
        <v>920</v>
      </c>
      <c r="F138">
        <v>1176</v>
      </c>
      <c r="G138">
        <v>1444</v>
      </c>
      <c r="H138" t="s">
        <v>174</v>
      </c>
      <c r="I138" s="77" t="s">
        <v>498</v>
      </c>
      <c r="J138" s="4">
        <f t="shared" si="2"/>
        <v>0.015151</v>
      </c>
      <c r="K138" s="3"/>
      <c r="L138" s="4"/>
      <c r="P138" s="4"/>
    </row>
    <row r="139" spans="1:16" ht="12.75">
      <c r="A139">
        <v>9096</v>
      </c>
      <c r="B139" t="s">
        <v>176</v>
      </c>
      <c r="C139">
        <v>685</v>
      </c>
      <c r="D139">
        <v>728</v>
      </c>
      <c r="E139">
        <v>920</v>
      </c>
      <c r="F139">
        <v>1176</v>
      </c>
      <c r="G139">
        <v>1444</v>
      </c>
      <c r="H139" t="s">
        <v>174</v>
      </c>
      <c r="I139" s="77" t="s">
        <v>499</v>
      </c>
      <c r="J139" s="4">
        <f t="shared" si="2"/>
        <v>0.015304</v>
      </c>
      <c r="K139" s="3"/>
      <c r="L139" s="4"/>
      <c r="P139" s="4"/>
    </row>
    <row r="140" spans="1:16" ht="12.75">
      <c r="A140">
        <v>9141</v>
      </c>
      <c r="B140" t="s">
        <v>177</v>
      </c>
      <c r="C140">
        <v>685</v>
      </c>
      <c r="D140">
        <v>728</v>
      </c>
      <c r="E140">
        <v>920</v>
      </c>
      <c r="F140">
        <v>1176</v>
      </c>
      <c r="G140">
        <v>1444</v>
      </c>
      <c r="H140" t="s">
        <v>174</v>
      </c>
      <c r="I140" s="77" t="s">
        <v>500</v>
      </c>
      <c r="J140" s="4">
        <f t="shared" si="2"/>
        <v>0.016204</v>
      </c>
      <c r="K140" s="3"/>
      <c r="L140" s="4"/>
      <c r="P140" s="4"/>
    </row>
    <row r="141" spans="1:16" ht="12.75">
      <c r="A141">
        <v>9159</v>
      </c>
      <c r="B141" t="s">
        <v>178</v>
      </c>
      <c r="C141">
        <v>685</v>
      </c>
      <c r="D141">
        <v>728</v>
      </c>
      <c r="E141">
        <v>920</v>
      </c>
      <c r="F141">
        <v>1176</v>
      </c>
      <c r="G141">
        <v>1444</v>
      </c>
      <c r="H141" t="s">
        <v>174</v>
      </c>
      <c r="I141" s="77" t="s">
        <v>394</v>
      </c>
      <c r="J141" s="4">
        <f t="shared" si="2"/>
        <v>0.01539</v>
      </c>
      <c r="K141" s="3"/>
      <c r="L141" s="4"/>
      <c r="P141" s="4"/>
    </row>
    <row r="142" spans="1:16" ht="12.75">
      <c r="A142">
        <v>9219</v>
      </c>
      <c r="B142" t="s">
        <v>179</v>
      </c>
      <c r="C142">
        <v>685</v>
      </c>
      <c r="D142">
        <v>728</v>
      </c>
      <c r="E142">
        <v>920</v>
      </c>
      <c r="F142">
        <v>1176</v>
      </c>
      <c r="G142">
        <v>1444</v>
      </c>
      <c r="H142" t="s">
        <v>174</v>
      </c>
      <c r="I142" s="77" t="s">
        <v>501</v>
      </c>
      <c r="J142" s="4">
        <f t="shared" si="2"/>
        <v>0.015661</v>
      </c>
      <c r="K142" s="3"/>
      <c r="L142" s="4"/>
      <c r="P142" s="4"/>
    </row>
    <row r="143" spans="1:16" ht="12.75">
      <c r="A143">
        <v>9426</v>
      </c>
      <c r="B143" t="s">
        <v>180</v>
      </c>
      <c r="C143">
        <v>685</v>
      </c>
      <c r="D143">
        <v>728</v>
      </c>
      <c r="E143">
        <v>920</v>
      </c>
      <c r="F143">
        <v>1176</v>
      </c>
      <c r="G143">
        <v>1444</v>
      </c>
      <c r="H143" t="s">
        <v>174</v>
      </c>
      <c r="I143" s="77" t="s">
        <v>416</v>
      </c>
      <c r="J143" s="4">
        <f t="shared" si="2"/>
        <v>0.015191</v>
      </c>
      <c r="K143" s="3"/>
      <c r="L143" s="4"/>
      <c r="P143" s="4"/>
    </row>
    <row r="144" spans="1:16" ht="12.75">
      <c r="A144">
        <v>9453</v>
      </c>
      <c r="B144" t="s">
        <v>181</v>
      </c>
      <c r="C144">
        <v>685</v>
      </c>
      <c r="D144">
        <v>728</v>
      </c>
      <c r="E144">
        <v>920</v>
      </c>
      <c r="F144">
        <v>1176</v>
      </c>
      <c r="G144">
        <v>1444</v>
      </c>
      <c r="H144" t="s">
        <v>174</v>
      </c>
      <c r="I144" s="77" t="s">
        <v>455</v>
      </c>
      <c r="J144" s="4">
        <f t="shared" si="2"/>
        <v>0.015061</v>
      </c>
      <c r="K144" s="3"/>
      <c r="L144" s="4"/>
      <c r="P144" s="4"/>
    </row>
    <row r="145" spans="1:16" ht="12.75">
      <c r="A145">
        <v>9507</v>
      </c>
      <c r="B145" t="s">
        <v>182</v>
      </c>
      <c r="C145">
        <v>685</v>
      </c>
      <c r="D145">
        <v>728</v>
      </c>
      <c r="E145">
        <v>920</v>
      </c>
      <c r="F145">
        <v>1176</v>
      </c>
      <c r="G145">
        <v>1444</v>
      </c>
      <c r="H145" t="s">
        <v>174</v>
      </c>
      <c r="I145" s="77" t="s">
        <v>502</v>
      </c>
      <c r="J145" s="4">
        <f t="shared" si="2"/>
        <v>0.014749000000000002</v>
      </c>
      <c r="K145" s="3"/>
      <c r="L145" s="4"/>
      <c r="P145" s="4"/>
    </row>
    <row r="146" spans="1:16" ht="12.75">
      <c r="A146">
        <v>9624</v>
      </c>
      <c r="B146" t="s">
        <v>183</v>
      </c>
      <c r="C146">
        <v>685</v>
      </c>
      <c r="D146">
        <v>728</v>
      </c>
      <c r="E146">
        <v>920</v>
      </c>
      <c r="F146">
        <v>1176</v>
      </c>
      <c r="G146">
        <v>1444</v>
      </c>
      <c r="H146" t="s">
        <v>174</v>
      </c>
      <c r="I146" s="77" t="s">
        <v>503</v>
      </c>
      <c r="J146" s="4">
        <f t="shared" si="2"/>
        <v>0.014744</v>
      </c>
      <c r="K146" s="3"/>
      <c r="L146" s="4"/>
      <c r="P146" s="4"/>
    </row>
    <row r="147" spans="1:16" ht="12.75">
      <c r="A147">
        <v>9642</v>
      </c>
      <c r="B147" t="s">
        <v>184</v>
      </c>
      <c r="C147">
        <v>685</v>
      </c>
      <c r="D147">
        <v>728</v>
      </c>
      <c r="E147">
        <v>920</v>
      </c>
      <c r="F147">
        <v>1176</v>
      </c>
      <c r="G147">
        <v>1444</v>
      </c>
      <c r="H147" t="s">
        <v>174</v>
      </c>
      <c r="I147" s="77" t="s">
        <v>389</v>
      </c>
      <c r="J147" s="4">
        <f t="shared" si="2"/>
        <v>0.015209</v>
      </c>
      <c r="K147" s="3"/>
      <c r="L147" s="4"/>
      <c r="P147" s="4"/>
    </row>
    <row r="148" spans="1:16" ht="12.75">
      <c r="A148">
        <v>9648</v>
      </c>
      <c r="B148" t="s">
        <v>185</v>
      </c>
      <c r="C148">
        <v>685</v>
      </c>
      <c r="D148">
        <v>728</v>
      </c>
      <c r="E148">
        <v>920</v>
      </c>
      <c r="F148">
        <v>1176</v>
      </c>
      <c r="G148">
        <v>1444</v>
      </c>
      <c r="H148" t="s">
        <v>174</v>
      </c>
      <c r="I148" s="77" t="s">
        <v>504</v>
      </c>
      <c r="J148" s="4">
        <f t="shared" si="2"/>
        <v>0.015724000000000002</v>
      </c>
      <c r="K148" s="3"/>
      <c r="L148" s="4"/>
      <c r="P148" s="4"/>
    </row>
    <row r="149" spans="1:16" ht="12.75">
      <c r="A149">
        <v>9657</v>
      </c>
      <c r="B149" t="s">
        <v>186</v>
      </c>
      <c r="C149">
        <v>685</v>
      </c>
      <c r="D149">
        <v>728</v>
      </c>
      <c r="E149">
        <v>920</v>
      </c>
      <c r="F149">
        <v>1176</v>
      </c>
      <c r="G149">
        <v>1444</v>
      </c>
      <c r="H149" t="s">
        <v>174</v>
      </c>
      <c r="I149" s="77" t="s">
        <v>505</v>
      </c>
      <c r="J149" s="4">
        <f t="shared" si="2"/>
        <v>0.015758</v>
      </c>
      <c r="K149" s="3"/>
      <c r="L149" s="4"/>
      <c r="P149" s="4"/>
    </row>
    <row r="150" spans="1:16" ht="12.75">
      <c r="A150">
        <v>9669</v>
      </c>
      <c r="B150" t="s">
        <v>187</v>
      </c>
      <c r="C150">
        <v>685</v>
      </c>
      <c r="D150">
        <v>728</v>
      </c>
      <c r="E150">
        <v>920</v>
      </c>
      <c r="F150">
        <v>1176</v>
      </c>
      <c r="G150">
        <v>1444</v>
      </c>
      <c r="H150" t="s">
        <v>174</v>
      </c>
      <c r="I150" s="77" t="s">
        <v>506</v>
      </c>
      <c r="J150" s="4">
        <f t="shared" si="2"/>
        <v>0.015736</v>
      </c>
      <c r="K150" s="3"/>
      <c r="L150" s="4"/>
      <c r="P150" s="4"/>
    </row>
    <row r="151" spans="1:16" ht="12.75">
      <c r="A151">
        <v>9693</v>
      </c>
      <c r="B151" t="s">
        <v>188</v>
      </c>
      <c r="C151">
        <v>685</v>
      </c>
      <c r="D151">
        <v>728</v>
      </c>
      <c r="E151">
        <v>920</v>
      </c>
      <c r="F151">
        <v>1176</v>
      </c>
      <c r="G151">
        <v>1444</v>
      </c>
      <c r="H151" t="s">
        <v>174</v>
      </c>
      <c r="I151" s="77" t="s">
        <v>366</v>
      </c>
      <c r="J151" s="4">
        <f t="shared" si="2"/>
        <v>0.014994</v>
      </c>
      <c r="K151" s="3"/>
      <c r="L151" s="4"/>
      <c r="P151" s="4"/>
    </row>
    <row r="152" spans="1:16" ht="12.75">
      <c r="A152">
        <v>9711</v>
      </c>
      <c r="B152" t="s">
        <v>189</v>
      </c>
      <c r="C152">
        <v>685</v>
      </c>
      <c r="D152">
        <v>728</v>
      </c>
      <c r="E152">
        <v>920</v>
      </c>
      <c r="F152">
        <v>1176</v>
      </c>
      <c r="G152">
        <v>1444</v>
      </c>
      <c r="H152" t="s">
        <v>174</v>
      </c>
      <c r="I152" s="77" t="s">
        <v>454</v>
      </c>
      <c r="J152" s="4">
        <f t="shared" si="2"/>
        <v>0.015166</v>
      </c>
      <c r="K152" s="3"/>
      <c r="L152" s="4"/>
      <c r="P152" s="4"/>
    </row>
    <row r="153" spans="1:16" ht="12.75">
      <c r="A153">
        <v>9714</v>
      </c>
      <c r="B153" t="s">
        <v>190</v>
      </c>
      <c r="C153">
        <v>685</v>
      </c>
      <c r="D153">
        <v>728</v>
      </c>
      <c r="E153">
        <v>920</v>
      </c>
      <c r="F153">
        <v>1176</v>
      </c>
      <c r="G153">
        <v>1444</v>
      </c>
      <c r="H153" t="s">
        <v>174</v>
      </c>
      <c r="I153" s="77" t="s">
        <v>379</v>
      </c>
      <c r="J153" s="4">
        <f t="shared" si="2"/>
        <v>0.014468000000000002</v>
      </c>
      <c r="K153" s="3"/>
      <c r="L153" s="4"/>
      <c r="P153" s="4"/>
    </row>
    <row r="154" spans="1:16" ht="12.75">
      <c r="A154">
        <v>9756</v>
      </c>
      <c r="B154" t="s">
        <v>191</v>
      </c>
      <c r="C154">
        <v>685</v>
      </c>
      <c r="D154">
        <v>728</v>
      </c>
      <c r="E154">
        <v>920</v>
      </c>
      <c r="F154">
        <v>1176</v>
      </c>
      <c r="G154">
        <v>1444</v>
      </c>
      <c r="H154" t="s">
        <v>174</v>
      </c>
      <c r="I154" s="77" t="s">
        <v>507</v>
      </c>
      <c r="J154" s="4">
        <f t="shared" si="2"/>
        <v>0.015437000000000001</v>
      </c>
      <c r="K154" s="3"/>
      <c r="L154" s="4"/>
      <c r="P154" s="4"/>
    </row>
    <row r="155" spans="1:16" ht="12.75">
      <c r="A155">
        <v>10006</v>
      </c>
      <c r="B155" t="s">
        <v>192</v>
      </c>
      <c r="C155">
        <v>592</v>
      </c>
      <c r="D155">
        <v>623</v>
      </c>
      <c r="E155">
        <v>767</v>
      </c>
      <c r="F155">
        <v>952</v>
      </c>
      <c r="G155">
        <v>1051</v>
      </c>
      <c r="H155" s="73" t="s">
        <v>193</v>
      </c>
      <c r="I155" s="77" t="s">
        <v>508</v>
      </c>
      <c r="J155" s="4">
        <f t="shared" si="2"/>
        <v>0.015667</v>
      </c>
      <c r="K155" s="3"/>
      <c r="L155" s="4"/>
      <c r="P155" s="4"/>
    </row>
    <row r="156" spans="1:16" ht="12.75">
      <c r="A156">
        <v>10042</v>
      </c>
      <c r="B156" t="s">
        <v>194</v>
      </c>
      <c r="C156">
        <v>592</v>
      </c>
      <c r="D156">
        <v>623</v>
      </c>
      <c r="E156">
        <v>767</v>
      </c>
      <c r="F156">
        <v>952</v>
      </c>
      <c r="G156">
        <v>1051</v>
      </c>
      <c r="H156" s="73" t="s">
        <v>193</v>
      </c>
      <c r="I156" s="77" t="s">
        <v>509</v>
      </c>
      <c r="J156" s="4">
        <f t="shared" si="2"/>
        <v>0.015368999999999999</v>
      </c>
      <c r="K156" s="3"/>
      <c r="L156" s="4"/>
      <c r="P156" s="4"/>
    </row>
    <row r="157" spans="1:16" ht="12.75">
      <c r="A157">
        <v>10102</v>
      </c>
      <c r="B157" t="s">
        <v>195</v>
      </c>
      <c r="C157">
        <v>592</v>
      </c>
      <c r="D157">
        <v>623</v>
      </c>
      <c r="E157">
        <v>767</v>
      </c>
      <c r="F157">
        <v>952</v>
      </c>
      <c r="G157">
        <v>1051</v>
      </c>
      <c r="H157" s="73" t="s">
        <v>193</v>
      </c>
      <c r="I157" s="77" t="s">
        <v>510</v>
      </c>
      <c r="J157" s="4">
        <f t="shared" si="2"/>
        <v>0.014943999999999999</v>
      </c>
      <c r="K157" s="3"/>
      <c r="L157" s="4"/>
      <c r="P157" s="4"/>
    </row>
    <row r="158" spans="1:16" ht="12.75">
      <c r="A158">
        <v>10135</v>
      </c>
      <c r="B158" t="s">
        <v>196</v>
      </c>
      <c r="C158">
        <v>592</v>
      </c>
      <c r="D158">
        <v>623</v>
      </c>
      <c r="E158">
        <v>767</v>
      </c>
      <c r="F158">
        <v>952</v>
      </c>
      <c r="G158">
        <v>1051</v>
      </c>
      <c r="H158" s="73" t="s">
        <v>193</v>
      </c>
      <c r="I158" s="77" t="s">
        <v>511</v>
      </c>
      <c r="J158" s="4">
        <f t="shared" si="2"/>
        <v>0.015228</v>
      </c>
      <c r="K158" s="3"/>
      <c r="L158" s="4"/>
      <c r="P158" s="4"/>
    </row>
    <row r="159" spans="1:16" ht="12.75">
      <c r="A159">
        <v>10165</v>
      </c>
      <c r="B159" t="s">
        <v>197</v>
      </c>
      <c r="C159">
        <v>592</v>
      </c>
      <c r="D159">
        <v>623</v>
      </c>
      <c r="E159">
        <v>767</v>
      </c>
      <c r="F159">
        <v>952</v>
      </c>
      <c r="G159">
        <v>1051</v>
      </c>
      <c r="H159" s="73" t="s">
        <v>193</v>
      </c>
      <c r="I159" s="77" t="s">
        <v>512</v>
      </c>
      <c r="J159" s="4">
        <f t="shared" si="2"/>
        <v>0.014743</v>
      </c>
      <c r="K159" s="3"/>
      <c r="L159" s="4"/>
      <c r="P159" s="4"/>
    </row>
    <row r="160" spans="1:16" ht="12.75">
      <c r="A160">
        <v>10168</v>
      </c>
      <c r="B160" t="s">
        <v>198</v>
      </c>
      <c r="C160">
        <v>592</v>
      </c>
      <c r="D160">
        <v>623</v>
      </c>
      <c r="E160">
        <v>767</v>
      </c>
      <c r="F160">
        <v>952</v>
      </c>
      <c r="G160">
        <v>1051</v>
      </c>
      <c r="H160" s="73" t="s">
        <v>193</v>
      </c>
      <c r="I160" s="77" t="s">
        <v>513</v>
      </c>
      <c r="J160" s="4">
        <f t="shared" si="2"/>
        <v>0.014165</v>
      </c>
      <c r="K160" s="3"/>
      <c r="L160" s="4"/>
      <c r="P160" s="4"/>
    </row>
    <row r="161" spans="1:16" ht="12.75">
      <c r="A161">
        <v>10177</v>
      </c>
      <c r="B161" t="s">
        <v>199</v>
      </c>
      <c r="C161">
        <v>592</v>
      </c>
      <c r="D161">
        <v>623</v>
      </c>
      <c r="E161">
        <v>767</v>
      </c>
      <c r="F161">
        <v>952</v>
      </c>
      <c r="G161">
        <v>1051</v>
      </c>
      <c r="H161" s="73" t="s">
        <v>193</v>
      </c>
      <c r="I161" s="77" t="s">
        <v>514</v>
      </c>
      <c r="J161" s="4">
        <f t="shared" si="2"/>
        <v>0.015164</v>
      </c>
      <c r="K161" s="3"/>
      <c r="L161" s="4"/>
      <c r="P161" s="4"/>
    </row>
    <row r="162" spans="1:16" ht="12.75">
      <c r="A162">
        <v>10243</v>
      </c>
      <c r="B162" t="s">
        <v>200</v>
      </c>
      <c r="C162">
        <v>592</v>
      </c>
      <c r="D162">
        <v>623</v>
      </c>
      <c r="E162">
        <v>767</v>
      </c>
      <c r="F162">
        <v>952</v>
      </c>
      <c r="G162">
        <v>1051</v>
      </c>
      <c r="H162" s="73" t="s">
        <v>193</v>
      </c>
      <c r="I162" s="77" t="s">
        <v>470</v>
      </c>
      <c r="J162" s="4">
        <f t="shared" si="2"/>
        <v>0.015599000000000002</v>
      </c>
      <c r="K162" s="3"/>
      <c r="L162" s="4"/>
      <c r="P162" s="4"/>
    </row>
    <row r="163" spans="1:16" ht="12.75">
      <c r="A163">
        <v>10264</v>
      </c>
      <c r="B163" t="s">
        <v>201</v>
      </c>
      <c r="C163">
        <v>592</v>
      </c>
      <c r="D163">
        <v>623</v>
      </c>
      <c r="E163">
        <v>767</v>
      </c>
      <c r="F163">
        <v>952</v>
      </c>
      <c r="G163">
        <v>1051</v>
      </c>
      <c r="H163" s="73" t="s">
        <v>193</v>
      </c>
      <c r="I163" s="77" t="s">
        <v>515</v>
      </c>
      <c r="J163" s="4">
        <f t="shared" si="2"/>
        <v>0.015392999999999999</v>
      </c>
      <c r="K163" s="3"/>
      <c r="L163" s="4"/>
      <c r="P163" s="4"/>
    </row>
    <row r="164" spans="1:16" ht="12.75">
      <c r="A164">
        <v>10297</v>
      </c>
      <c r="B164" t="s">
        <v>202</v>
      </c>
      <c r="C164">
        <v>592</v>
      </c>
      <c r="D164">
        <v>623</v>
      </c>
      <c r="E164">
        <v>767</v>
      </c>
      <c r="F164">
        <v>952</v>
      </c>
      <c r="G164">
        <v>1051</v>
      </c>
      <c r="H164" s="73" t="s">
        <v>193</v>
      </c>
      <c r="I164" s="77" t="s">
        <v>516</v>
      </c>
      <c r="J164" s="4">
        <f t="shared" si="2"/>
        <v>0.014001999999999999</v>
      </c>
      <c r="K164" s="3"/>
      <c r="L164" s="4"/>
      <c r="P164" s="4"/>
    </row>
    <row r="165" spans="1:16" ht="12.75">
      <c r="A165">
        <v>10312</v>
      </c>
      <c r="B165" t="s">
        <v>203</v>
      </c>
      <c r="C165">
        <v>592</v>
      </c>
      <c r="D165">
        <v>623</v>
      </c>
      <c r="E165">
        <v>767</v>
      </c>
      <c r="F165">
        <v>952</v>
      </c>
      <c r="G165">
        <v>1051</v>
      </c>
      <c r="H165" s="73" t="s">
        <v>193</v>
      </c>
      <c r="I165" s="77" t="s">
        <v>517</v>
      </c>
      <c r="J165" s="4">
        <f t="shared" si="2"/>
        <v>0.014844999999999999</v>
      </c>
      <c r="K165" s="3"/>
      <c r="L165" s="4"/>
      <c r="P165" s="4"/>
    </row>
    <row r="166" spans="1:16" ht="12.75">
      <c r="A166">
        <v>10327</v>
      </c>
      <c r="B166" t="s">
        <v>204</v>
      </c>
      <c r="C166">
        <v>592</v>
      </c>
      <c r="D166">
        <v>623</v>
      </c>
      <c r="E166">
        <v>767</v>
      </c>
      <c r="F166">
        <v>952</v>
      </c>
      <c r="G166">
        <v>1051</v>
      </c>
      <c r="H166" s="73" t="s">
        <v>193</v>
      </c>
      <c r="I166" s="77" t="s">
        <v>518</v>
      </c>
      <c r="J166" s="4">
        <f t="shared" si="2"/>
        <v>0.015953</v>
      </c>
      <c r="K166" s="3"/>
      <c r="L166" s="4"/>
      <c r="P166" s="4"/>
    </row>
    <row r="167" spans="1:16" ht="12.75">
      <c r="A167">
        <v>10360</v>
      </c>
      <c r="B167" t="s">
        <v>205</v>
      </c>
      <c r="C167">
        <v>592</v>
      </c>
      <c r="D167">
        <v>623</v>
      </c>
      <c r="E167">
        <v>767</v>
      </c>
      <c r="F167">
        <v>952</v>
      </c>
      <c r="G167">
        <v>1051</v>
      </c>
      <c r="H167" s="73" t="s">
        <v>193</v>
      </c>
      <c r="I167" s="77" t="s">
        <v>519</v>
      </c>
      <c r="J167" s="4">
        <f t="shared" si="2"/>
        <v>0.014790000000000001</v>
      </c>
      <c r="K167" s="3"/>
      <c r="L167" s="4"/>
      <c r="P167" s="4"/>
    </row>
    <row r="168" spans="1:16" ht="12.75">
      <c r="A168">
        <v>10411</v>
      </c>
      <c r="B168" t="s">
        <v>206</v>
      </c>
      <c r="C168">
        <v>592</v>
      </c>
      <c r="D168">
        <v>623</v>
      </c>
      <c r="E168">
        <v>767</v>
      </c>
      <c r="F168">
        <v>952</v>
      </c>
      <c r="G168">
        <v>1051</v>
      </c>
      <c r="H168" s="73" t="s">
        <v>193</v>
      </c>
      <c r="I168" s="77" t="s">
        <v>520</v>
      </c>
      <c r="J168" s="4">
        <f t="shared" si="2"/>
        <v>0.015234000000000001</v>
      </c>
      <c r="K168" s="3"/>
      <c r="L168" s="4"/>
      <c r="P168" s="4"/>
    </row>
    <row r="169" spans="1:16" ht="12.75">
      <c r="A169">
        <v>10435</v>
      </c>
      <c r="B169" t="s">
        <v>207</v>
      </c>
      <c r="C169">
        <v>592</v>
      </c>
      <c r="D169">
        <v>623</v>
      </c>
      <c r="E169">
        <v>767</v>
      </c>
      <c r="F169">
        <v>952</v>
      </c>
      <c r="G169">
        <v>1051</v>
      </c>
      <c r="H169" s="73" t="s">
        <v>193</v>
      </c>
      <c r="I169" s="77" t="s">
        <v>422</v>
      </c>
      <c r="J169" s="4">
        <f t="shared" si="2"/>
        <v>0.015644</v>
      </c>
      <c r="K169" s="3"/>
      <c r="L169" s="4"/>
      <c r="P169" s="4"/>
    </row>
    <row r="170" spans="1:16" ht="12.75">
      <c r="A170">
        <v>10438</v>
      </c>
      <c r="B170" t="s">
        <v>208</v>
      </c>
      <c r="C170">
        <v>592</v>
      </c>
      <c r="D170">
        <v>623</v>
      </c>
      <c r="E170">
        <v>767</v>
      </c>
      <c r="F170">
        <v>952</v>
      </c>
      <c r="G170">
        <v>1051</v>
      </c>
      <c r="H170" s="73" t="s">
        <v>193</v>
      </c>
      <c r="I170" s="77" t="s">
        <v>364</v>
      </c>
      <c r="J170" s="4">
        <f t="shared" si="2"/>
        <v>0.015043</v>
      </c>
      <c r="K170" s="3"/>
      <c r="L170" s="4"/>
      <c r="P170" s="4"/>
    </row>
    <row r="171" spans="1:16" ht="12.75">
      <c r="A171">
        <v>10456</v>
      </c>
      <c r="B171" t="s">
        <v>209</v>
      </c>
      <c r="C171">
        <v>592</v>
      </c>
      <c r="D171">
        <v>623</v>
      </c>
      <c r="E171">
        <v>767</v>
      </c>
      <c r="F171">
        <v>952</v>
      </c>
      <c r="G171">
        <v>1051</v>
      </c>
      <c r="H171" s="73" t="s">
        <v>193</v>
      </c>
      <c r="I171" s="77" t="s">
        <v>521</v>
      </c>
      <c r="J171" s="4">
        <f t="shared" si="2"/>
        <v>0.015448</v>
      </c>
      <c r="K171" s="3"/>
      <c r="L171" s="4"/>
      <c r="P171" s="4"/>
    </row>
    <row r="172" spans="1:16" ht="12.75">
      <c r="A172">
        <v>10654</v>
      </c>
      <c r="B172" t="s">
        <v>210</v>
      </c>
      <c r="C172">
        <v>592</v>
      </c>
      <c r="D172">
        <v>623</v>
      </c>
      <c r="E172">
        <v>767</v>
      </c>
      <c r="F172">
        <v>952</v>
      </c>
      <c r="G172">
        <v>1051</v>
      </c>
      <c r="H172" s="73" t="s">
        <v>193</v>
      </c>
      <c r="I172" s="77" t="s">
        <v>522</v>
      </c>
      <c r="J172" s="4">
        <f t="shared" si="2"/>
        <v>0.015676000000000002</v>
      </c>
      <c r="K172" s="3"/>
      <c r="L172" s="4"/>
      <c r="P172" s="4"/>
    </row>
    <row r="173" spans="1:16" ht="12.75">
      <c r="A173">
        <v>10717</v>
      </c>
      <c r="B173" t="s">
        <v>211</v>
      </c>
      <c r="C173">
        <v>592</v>
      </c>
      <c r="D173">
        <v>623</v>
      </c>
      <c r="E173">
        <v>767</v>
      </c>
      <c r="F173">
        <v>952</v>
      </c>
      <c r="G173">
        <v>1051</v>
      </c>
      <c r="H173" s="73" t="s">
        <v>193</v>
      </c>
      <c r="I173" s="77" t="s">
        <v>523</v>
      </c>
      <c r="J173" s="4">
        <f t="shared" si="2"/>
        <v>0.015503000000000001</v>
      </c>
      <c r="K173" s="3"/>
      <c r="L173" s="4"/>
      <c r="P173" s="4"/>
    </row>
    <row r="174" spans="1:16" ht="12.75">
      <c r="A174">
        <v>10729</v>
      </c>
      <c r="B174" t="s">
        <v>212</v>
      </c>
      <c r="C174">
        <v>592</v>
      </c>
      <c r="D174">
        <v>623</v>
      </c>
      <c r="E174">
        <v>767</v>
      </c>
      <c r="F174">
        <v>952</v>
      </c>
      <c r="G174">
        <v>1051</v>
      </c>
      <c r="H174" s="73" t="s">
        <v>193</v>
      </c>
      <c r="I174" s="77" t="s">
        <v>524</v>
      </c>
      <c r="J174" s="4">
        <f t="shared" si="2"/>
        <v>0.014675</v>
      </c>
      <c r="K174" s="3"/>
      <c r="L174" s="4"/>
      <c r="P174" s="4"/>
    </row>
    <row r="175" spans="1:16" ht="12.75">
      <c r="A175">
        <v>11054</v>
      </c>
      <c r="B175" t="s">
        <v>213</v>
      </c>
      <c r="C175">
        <v>667</v>
      </c>
      <c r="D175">
        <v>709</v>
      </c>
      <c r="E175">
        <v>895</v>
      </c>
      <c r="F175">
        <v>1111</v>
      </c>
      <c r="G175">
        <v>1313</v>
      </c>
      <c r="H175" t="s">
        <v>214</v>
      </c>
      <c r="I175" s="77" t="s">
        <v>383</v>
      </c>
      <c r="J175" s="4">
        <f t="shared" si="2"/>
        <v>0.015363</v>
      </c>
      <c r="K175" s="3"/>
      <c r="L175" s="4"/>
      <c r="P175" s="4"/>
    </row>
    <row r="176" spans="1:16" ht="12.75">
      <c r="A176">
        <v>11078</v>
      </c>
      <c r="B176" t="s">
        <v>215</v>
      </c>
      <c r="C176">
        <v>667</v>
      </c>
      <c r="D176">
        <v>709</v>
      </c>
      <c r="E176">
        <v>895</v>
      </c>
      <c r="F176">
        <v>1111</v>
      </c>
      <c r="G176">
        <v>1313</v>
      </c>
      <c r="H176" t="s">
        <v>214</v>
      </c>
      <c r="I176" s="77" t="s">
        <v>525</v>
      </c>
      <c r="J176" s="4">
        <f t="shared" si="2"/>
        <v>0.015028</v>
      </c>
      <c r="K176" s="3"/>
      <c r="L176" s="4"/>
      <c r="P176" s="4"/>
    </row>
    <row r="177" spans="1:16" ht="12.75">
      <c r="A177">
        <v>11129</v>
      </c>
      <c r="B177" t="s">
        <v>216</v>
      </c>
      <c r="C177">
        <v>667</v>
      </c>
      <c r="D177">
        <v>709</v>
      </c>
      <c r="E177">
        <v>895</v>
      </c>
      <c r="F177">
        <v>1111</v>
      </c>
      <c r="G177">
        <v>1313</v>
      </c>
      <c r="H177" t="s">
        <v>214</v>
      </c>
      <c r="I177" s="77" t="s">
        <v>526</v>
      </c>
      <c r="J177" s="4">
        <f t="shared" si="2"/>
        <v>0.015302</v>
      </c>
      <c r="K177" s="3"/>
      <c r="L177" s="4"/>
      <c r="P177" s="4"/>
    </row>
    <row r="178" spans="1:16" ht="12.75">
      <c r="A178">
        <v>11147</v>
      </c>
      <c r="B178" t="s">
        <v>217</v>
      </c>
      <c r="C178">
        <v>667</v>
      </c>
      <c r="D178">
        <v>709</v>
      </c>
      <c r="E178">
        <v>895</v>
      </c>
      <c r="F178">
        <v>1111</v>
      </c>
      <c r="G178">
        <v>1313</v>
      </c>
      <c r="H178" t="s">
        <v>214</v>
      </c>
      <c r="I178" s="77" t="s">
        <v>527</v>
      </c>
      <c r="J178" s="4">
        <f t="shared" si="2"/>
        <v>0.015142000000000001</v>
      </c>
      <c r="K178" s="3"/>
      <c r="L178" s="4"/>
      <c r="P178" s="4"/>
    </row>
    <row r="179" spans="1:16" ht="12.75">
      <c r="A179">
        <v>11150</v>
      </c>
      <c r="B179" t="s">
        <v>218</v>
      </c>
      <c r="C179">
        <v>667</v>
      </c>
      <c r="D179">
        <v>709</v>
      </c>
      <c r="E179">
        <v>895</v>
      </c>
      <c r="F179">
        <v>1111</v>
      </c>
      <c r="G179">
        <v>1313</v>
      </c>
      <c r="H179" t="s">
        <v>214</v>
      </c>
      <c r="I179" s="77" t="s">
        <v>528</v>
      </c>
      <c r="J179" s="4">
        <f t="shared" si="2"/>
        <v>0.016048</v>
      </c>
      <c r="K179" s="3"/>
      <c r="L179" s="4"/>
      <c r="P179" s="4"/>
    </row>
    <row r="180" spans="1:16" ht="12.75">
      <c r="A180">
        <v>11171</v>
      </c>
      <c r="B180" t="s">
        <v>219</v>
      </c>
      <c r="C180">
        <v>667</v>
      </c>
      <c r="D180">
        <v>709</v>
      </c>
      <c r="E180">
        <v>895</v>
      </c>
      <c r="F180">
        <v>1111</v>
      </c>
      <c r="G180">
        <v>1313</v>
      </c>
      <c r="H180" t="s">
        <v>214</v>
      </c>
      <c r="I180" s="77" t="s">
        <v>384</v>
      </c>
      <c r="J180" s="4">
        <f t="shared" si="2"/>
        <v>0.015994</v>
      </c>
      <c r="K180" s="3"/>
      <c r="L180" s="4"/>
      <c r="P180" s="4"/>
    </row>
    <row r="181" spans="1:16" ht="12.75">
      <c r="A181">
        <v>11216</v>
      </c>
      <c r="B181" t="s">
        <v>220</v>
      </c>
      <c r="C181">
        <v>667</v>
      </c>
      <c r="D181">
        <v>709</v>
      </c>
      <c r="E181">
        <v>895</v>
      </c>
      <c r="F181">
        <v>1111</v>
      </c>
      <c r="G181">
        <v>1313</v>
      </c>
      <c r="H181" t="s">
        <v>214</v>
      </c>
      <c r="I181" s="77" t="s">
        <v>529</v>
      </c>
      <c r="J181" s="4">
        <f t="shared" si="2"/>
        <v>0.015481</v>
      </c>
      <c r="K181" s="3"/>
      <c r="L181" s="4"/>
      <c r="P181" s="4"/>
    </row>
    <row r="182" spans="1:16" ht="12.75">
      <c r="A182">
        <v>11300</v>
      </c>
      <c r="B182" t="s">
        <v>221</v>
      </c>
      <c r="C182">
        <v>667</v>
      </c>
      <c r="D182">
        <v>709</v>
      </c>
      <c r="E182">
        <v>895</v>
      </c>
      <c r="F182">
        <v>1111</v>
      </c>
      <c r="G182">
        <v>1313</v>
      </c>
      <c r="H182" t="s">
        <v>214</v>
      </c>
      <c r="I182" s="77" t="s">
        <v>530</v>
      </c>
      <c r="J182" s="4">
        <f t="shared" si="2"/>
        <v>0.016799</v>
      </c>
      <c r="K182" s="3"/>
      <c r="L182" s="4"/>
      <c r="P182" s="4"/>
    </row>
    <row r="183" spans="1:16" ht="12.75">
      <c r="A183">
        <v>11309</v>
      </c>
      <c r="B183" t="s">
        <v>222</v>
      </c>
      <c r="C183">
        <v>667</v>
      </c>
      <c r="D183">
        <v>709</v>
      </c>
      <c r="E183">
        <v>895</v>
      </c>
      <c r="F183">
        <v>1111</v>
      </c>
      <c r="G183">
        <v>1313</v>
      </c>
      <c r="H183" t="s">
        <v>214</v>
      </c>
      <c r="I183" s="77" t="s">
        <v>531</v>
      </c>
      <c r="J183" s="4">
        <f t="shared" si="2"/>
        <v>0.015699</v>
      </c>
      <c r="K183" s="3"/>
      <c r="L183" s="4"/>
      <c r="P183" s="4"/>
    </row>
    <row r="184" spans="1:16" ht="12.75">
      <c r="A184">
        <v>11384</v>
      </c>
      <c r="B184" t="s">
        <v>223</v>
      </c>
      <c r="C184">
        <v>667</v>
      </c>
      <c r="D184">
        <v>709</v>
      </c>
      <c r="E184">
        <v>895</v>
      </c>
      <c r="F184">
        <v>1111</v>
      </c>
      <c r="G184">
        <v>1313</v>
      </c>
      <c r="H184" t="s">
        <v>214</v>
      </c>
      <c r="I184" s="77" t="s">
        <v>532</v>
      </c>
      <c r="J184" s="4">
        <f t="shared" si="2"/>
        <v>0.015556000000000002</v>
      </c>
      <c r="K184" s="3"/>
      <c r="L184" s="4"/>
      <c r="P184" s="4"/>
    </row>
    <row r="185" spans="1:16" ht="12.75">
      <c r="A185">
        <v>11393</v>
      </c>
      <c r="B185" t="s">
        <v>224</v>
      </c>
      <c r="C185">
        <v>667</v>
      </c>
      <c r="D185">
        <v>709</v>
      </c>
      <c r="E185">
        <v>895</v>
      </c>
      <c r="F185">
        <v>1111</v>
      </c>
      <c r="G185">
        <v>1313</v>
      </c>
      <c r="H185" t="s">
        <v>214</v>
      </c>
      <c r="I185" s="77" t="s">
        <v>533</v>
      </c>
      <c r="J185" s="4">
        <f t="shared" si="2"/>
        <v>0.015014000000000001</v>
      </c>
      <c r="K185" s="3"/>
      <c r="L185" s="4"/>
      <c r="P185" s="4"/>
    </row>
    <row r="186" spans="1:16" ht="12.75">
      <c r="A186">
        <v>11417</v>
      </c>
      <c r="B186" t="s">
        <v>225</v>
      </c>
      <c r="C186">
        <v>667</v>
      </c>
      <c r="D186">
        <v>709</v>
      </c>
      <c r="E186">
        <v>895</v>
      </c>
      <c r="F186">
        <v>1111</v>
      </c>
      <c r="G186">
        <v>1313</v>
      </c>
      <c r="H186" t="s">
        <v>214</v>
      </c>
      <c r="I186" s="77" t="s">
        <v>534</v>
      </c>
      <c r="J186" s="4">
        <f t="shared" si="2"/>
        <v>0.015385</v>
      </c>
      <c r="K186" s="3"/>
      <c r="L186" s="4"/>
      <c r="P186" s="4"/>
    </row>
    <row r="187" spans="1:16" ht="12.75">
      <c r="A187">
        <v>11420</v>
      </c>
      <c r="B187" t="s">
        <v>226</v>
      </c>
      <c r="C187">
        <v>667</v>
      </c>
      <c r="D187">
        <v>709</v>
      </c>
      <c r="E187">
        <v>895</v>
      </c>
      <c r="F187">
        <v>1111</v>
      </c>
      <c r="G187">
        <v>1313</v>
      </c>
      <c r="H187" t="s">
        <v>214</v>
      </c>
      <c r="I187" s="77" t="s">
        <v>535</v>
      </c>
      <c r="J187" s="4">
        <f t="shared" si="2"/>
        <v>0.015418000000000001</v>
      </c>
      <c r="K187" s="3"/>
      <c r="L187" s="4"/>
      <c r="P187" s="4"/>
    </row>
    <row r="188" spans="1:16" ht="12.75">
      <c r="A188">
        <v>11465</v>
      </c>
      <c r="B188" t="s">
        <v>227</v>
      </c>
      <c r="C188">
        <v>667</v>
      </c>
      <c r="D188">
        <v>709</v>
      </c>
      <c r="E188">
        <v>895</v>
      </c>
      <c r="F188">
        <v>1111</v>
      </c>
      <c r="G188">
        <v>1313</v>
      </c>
      <c r="H188" t="s">
        <v>214</v>
      </c>
      <c r="I188" s="77" t="s">
        <v>536</v>
      </c>
      <c r="J188" s="4">
        <f t="shared" si="2"/>
        <v>0.01565</v>
      </c>
      <c r="K188" s="3"/>
      <c r="L188" s="4"/>
      <c r="P188" s="4"/>
    </row>
    <row r="189" spans="1:16" ht="12.75">
      <c r="A189">
        <v>11477</v>
      </c>
      <c r="B189" t="s">
        <v>228</v>
      </c>
      <c r="C189">
        <v>667</v>
      </c>
      <c r="D189">
        <v>709</v>
      </c>
      <c r="E189">
        <v>895</v>
      </c>
      <c r="F189">
        <v>1111</v>
      </c>
      <c r="G189">
        <v>1313</v>
      </c>
      <c r="H189" t="s">
        <v>214</v>
      </c>
      <c r="I189" s="77" t="s">
        <v>395</v>
      </c>
      <c r="J189" s="4">
        <f t="shared" si="2"/>
        <v>0.015183</v>
      </c>
      <c r="K189" s="3"/>
      <c r="L189" s="4"/>
      <c r="P189" s="4"/>
    </row>
    <row r="190" spans="1:16" ht="12.75">
      <c r="A190">
        <v>11480</v>
      </c>
      <c r="B190" t="s">
        <v>229</v>
      </c>
      <c r="C190">
        <v>667</v>
      </c>
      <c r="D190">
        <v>709</v>
      </c>
      <c r="E190">
        <v>895</v>
      </c>
      <c r="F190">
        <v>1111</v>
      </c>
      <c r="G190">
        <v>1313</v>
      </c>
      <c r="H190" t="s">
        <v>214</v>
      </c>
      <c r="I190" s="77" t="s">
        <v>529</v>
      </c>
      <c r="J190" s="4">
        <f t="shared" si="2"/>
        <v>0.015481</v>
      </c>
      <c r="K190" s="3"/>
      <c r="L190" s="4"/>
      <c r="P190" s="4"/>
    </row>
    <row r="191" spans="1:16" ht="12.75">
      <c r="A191">
        <v>11492</v>
      </c>
      <c r="B191" t="s">
        <v>230</v>
      </c>
      <c r="C191">
        <v>667</v>
      </c>
      <c r="D191">
        <v>709</v>
      </c>
      <c r="E191">
        <v>895</v>
      </c>
      <c r="F191">
        <v>1111</v>
      </c>
      <c r="G191">
        <v>1313</v>
      </c>
      <c r="H191" t="s">
        <v>214</v>
      </c>
      <c r="I191" s="77" t="s">
        <v>537</v>
      </c>
      <c r="J191" s="4">
        <f t="shared" si="2"/>
        <v>0.015366</v>
      </c>
      <c r="K191" s="3"/>
      <c r="L191" s="4"/>
      <c r="P191" s="4"/>
    </row>
    <row r="192" spans="1:16" ht="12.75">
      <c r="A192">
        <v>11498</v>
      </c>
      <c r="B192" t="s">
        <v>231</v>
      </c>
      <c r="C192">
        <v>667</v>
      </c>
      <c r="D192">
        <v>709</v>
      </c>
      <c r="E192">
        <v>895</v>
      </c>
      <c r="F192">
        <v>1111</v>
      </c>
      <c r="G192">
        <v>1313</v>
      </c>
      <c r="H192" t="s">
        <v>214</v>
      </c>
      <c r="I192" s="77" t="s">
        <v>378</v>
      </c>
      <c r="J192" s="4">
        <f t="shared" si="2"/>
        <v>0.015208</v>
      </c>
      <c r="K192" s="3"/>
      <c r="L192" s="4"/>
      <c r="P192" s="4"/>
    </row>
    <row r="193" spans="1:16" ht="12.75">
      <c r="A193">
        <v>11540</v>
      </c>
      <c r="B193" t="s">
        <v>232</v>
      </c>
      <c r="C193">
        <v>667</v>
      </c>
      <c r="D193">
        <v>709</v>
      </c>
      <c r="E193">
        <v>895</v>
      </c>
      <c r="F193">
        <v>1111</v>
      </c>
      <c r="G193">
        <v>1313</v>
      </c>
      <c r="H193" t="s">
        <v>214</v>
      </c>
      <c r="I193" s="77" t="s">
        <v>538</v>
      </c>
      <c r="J193" s="4">
        <f t="shared" si="2"/>
        <v>0.015479000000000001</v>
      </c>
      <c r="K193" s="3"/>
      <c r="L193" s="4"/>
      <c r="P193" s="4"/>
    </row>
    <row r="194" spans="1:16" ht="12.75">
      <c r="A194">
        <v>11543</v>
      </c>
      <c r="B194" t="s">
        <v>233</v>
      </c>
      <c r="C194">
        <v>667</v>
      </c>
      <c r="D194">
        <v>709</v>
      </c>
      <c r="E194">
        <v>895</v>
      </c>
      <c r="F194">
        <v>1111</v>
      </c>
      <c r="G194">
        <v>1313</v>
      </c>
      <c r="H194" t="s">
        <v>214</v>
      </c>
      <c r="I194" s="77" t="s">
        <v>539</v>
      </c>
      <c r="J194" s="4">
        <f t="shared" si="2"/>
        <v>0.015297000000000002</v>
      </c>
      <c r="K194" s="3"/>
      <c r="L194" s="4"/>
      <c r="P194" s="4"/>
    </row>
    <row r="195" spans="1:16" ht="12.75">
      <c r="A195">
        <v>11588</v>
      </c>
      <c r="B195" t="s">
        <v>234</v>
      </c>
      <c r="C195">
        <v>667</v>
      </c>
      <c r="D195">
        <v>709</v>
      </c>
      <c r="E195">
        <v>895</v>
      </c>
      <c r="F195">
        <v>1111</v>
      </c>
      <c r="G195">
        <v>1313</v>
      </c>
      <c r="H195" t="s">
        <v>214</v>
      </c>
      <c r="I195" s="77" t="s">
        <v>540</v>
      </c>
      <c r="J195" s="4">
        <f t="shared" si="2"/>
        <v>0.015519000000000002</v>
      </c>
      <c r="K195" s="3"/>
      <c r="L195" s="4"/>
      <c r="P195" s="4"/>
    </row>
    <row r="196" spans="1:16" ht="12.75">
      <c r="A196">
        <v>11594</v>
      </c>
      <c r="B196" t="s">
        <v>235</v>
      </c>
      <c r="C196">
        <v>667</v>
      </c>
      <c r="D196">
        <v>709</v>
      </c>
      <c r="E196">
        <v>895</v>
      </c>
      <c r="F196">
        <v>1111</v>
      </c>
      <c r="G196">
        <v>1313</v>
      </c>
      <c r="H196" t="s">
        <v>214</v>
      </c>
      <c r="I196" s="77" t="s">
        <v>470</v>
      </c>
      <c r="J196" s="4">
        <f t="shared" si="2"/>
        <v>0.015599000000000002</v>
      </c>
      <c r="K196" s="3"/>
      <c r="L196" s="4"/>
      <c r="P196" s="4"/>
    </row>
    <row r="197" spans="1:16" ht="12.75">
      <c r="A197">
        <v>11630</v>
      </c>
      <c r="B197" t="s">
        <v>236</v>
      </c>
      <c r="C197">
        <v>667</v>
      </c>
      <c r="D197">
        <v>709</v>
      </c>
      <c r="E197">
        <v>895</v>
      </c>
      <c r="F197">
        <v>1111</v>
      </c>
      <c r="G197">
        <v>1313</v>
      </c>
      <c r="H197" t="s">
        <v>214</v>
      </c>
      <c r="I197" s="77" t="s">
        <v>541</v>
      </c>
      <c r="J197" s="4">
        <f t="shared" si="2"/>
        <v>0.014621</v>
      </c>
      <c r="K197" s="3"/>
      <c r="L197" s="4"/>
      <c r="P197" s="4"/>
    </row>
    <row r="198" spans="1:16" ht="12.75">
      <c r="A198">
        <v>11645</v>
      </c>
      <c r="B198" t="s">
        <v>237</v>
      </c>
      <c r="C198">
        <v>667</v>
      </c>
      <c r="D198">
        <v>709</v>
      </c>
      <c r="E198">
        <v>895</v>
      </c>
      <c r="F198">
        <v>1111</v>
      </c>
      <c r="G198">
        <v>1313</v>
      </c>
      <c r="H198" t="s">
        <v>214</v>
      </c>
      <c r="I198" s="77" t="s">
        <v>542</v>
      </c>
      <c r="J198" s="4">
        <f t="shared" si="2"/>
        <v>0.015456000000000001</v>
      </c>
      <c r="K198" s="3"/>
      <c r="L198" s="4"/>
      <c r="P198" s="4"/>
    </row>
    <row r="199" spans="1:16" ht="12.75">
      <c r="A199">
        <v>11681</v>
      </c>
      <c r="B199" t="s">
        <v>238</v>
      </c>
      <c r="C199">
        <v>667</v>
      </c>
      <c r="D199">
        <v>709</v>
      </c>
      <c r="E199">
        <v>895</v>
      </c>
      <c r="F199">
        <v>1111</v>
      </c>
      <c r="G199">
        <v>1313</v>
      </c>
      <c r="H199" t="s">
        <v>214</v>
      </c>
      <c r="I199" s="77" t="s">
        <v>543</v>
      </c>
      <c r="J199" s="4">
        <f aca="true" t="shared" si="3" ref="J199:J262">I199*0.01</f>
        <v>0.015583000000000001</v>
      </c>
      <c r="K199" s="3"/>
      <c r="L199" s="4"/>
      <c r="P199" s="4"/>
    </row>
    <row r="200" spans="1:16" ht="12.75">
      <c r="A200">
        <v>11708</v>
      </c>
      <c r="B200" t="s">
        <v>239</v>
      </c>
      <c r="C200">
        <v>667</v>
      </c>
      <c r="D200">
        <v>709</v>
      </c>
      <c r="E200">
        <v>895</v>
      </c>
      <c r="F200">
        <v>1111</v>
      </c>
      <c r="G200">
        <v>1313</v>
      </c>
      <c r="H200" t="s">
        <v>214</v>
      </c>
      <c r="I200" s="77" t="s">
        <v>499</v>
      </c>
      <c r="J200" s="4">
        <f t="shared" si="3"/>
        <v>0.015304</v>
      </c>
      <c r="K200" s="3"/>
      <c r="L200" s="4"/>
      <c r="P200" s="4"/>
    </row>
    <row r="201" spans="1:16" ht="12.75">
      <c r="A201">
        <v>11723</v>
      </c>
      <c r="B201" t="s">
        <v>240</v>
      </c>
      <c r="C201">
        <v>667</v>
      </c>
      <c r="D201">
        <v>709</v>
      </c>
      <c r="E201">
        <v>895</v>
      </c>
      <c r="F201">
        <v>1111</v>
      </c>
      <c r="G201">
        <v>1313</v>
      </c>
      <c r="H201" t="s">
        <v>214</v>
      </c>
      <c r="I201" s="77" t="s">
        <v>382</v>
      </c>
      <c r="J201" s="4">
        <f t="shared" si="3"/>
        <v>0.015246</v>
      </c>
      <c r="K201" s="3"/>
      <c r="L201" s="4"/>
      <c r="P201" s="4"/>
    </row>
    <row r="202" spans="1:16" ht="12.75">
      <c r="A202">
        <v>11735</v>
      </c>
      <c r="B202" t="s">
        <v>241</v>
      </c>
      <c r="C202">
        <v>667</v>
      </c>
      <c r="D202">
        <v>709</v>
      </c>
      <c r="E202">
        <v>895</v>
      </c>
      <c r="F202">
        <v>1111</v>
      </c>
      <c r="G202">
        <v>1313</v>
      </c>
      <c r="H202" t="s">
        <v>214</v>
      </c>
      <c r="I202" s="77" t="s">
        <v>544</v>
      </c>
      <c r="J202" s="4">
        <f t="shared" si="3"/>
        <v>0.015426</v>
      </c>
      <c r="K202" s="3"/>
      <c r="L202" s="4"/>
      <c r="P202" s="4"/>
    </row>
    <row r="203" spans="1:16" ht="12.75">
      <c r="A203">
        <v>12036</v>
      </c>
      <c r="B203" t="s">
        <v>242</v>
      </c>
      <c r="C203">
        <v>732</v>
      </c>
      <c r="D203">
        <v>737</v>
      </c>
      <c r="E203">
        <v>986</v>
      </c>
      <c r="F203">
        <v>1224</v>
      </c>
      <c r="G203">
        <v>1479</v>
      </c>
      <c r="H203" t="s">
        <v>243</v>
      </c>
      <c r="I203" s="77" t="s">
        <v>388</v>
      </c>
      <c r="J203" s="4">
        <f t="shared" si="3"/>
        <v>0.015137000000000001</v>
      </c>
      <c r="K203" s="3"/>
      <c r="L203" s="4"/>
      <c r="P203" s="4"/>
    </row>
    <row r="204" spans="1:16" ht="12.75">
      <c r="A204">
        <v>12039</v>
      </c>
      <c r="B204" t="s">
        <v>244</v>
      </c>
      <c r="C204">
        <v>732</v>
      </c>
      <c r="D204">
        <v>737</v>
      </c>
      <c r="E204">
        <v>986</v>
      </c>
      <c r="F204">
        <v>1224</v>
      </c>
      <c r="G204">
        <v>1479</v>
      </c>
      <c r="H204" t="s">
        <v>243</v>
      </c>
      <c r="I204" s="77" t="s">
        <v>439</v>
      </c>
      <c r="J204" s="4">
        <f t="shared" si="3"/>
        <v>0.015496000000000001</v>
      </c>
      <c r="K204" s="3"/>
      <c r="L204" s="4"/>
      <c r="P204" s="4"/>
    </row>
    <row r="205" spans="1:16" ht="12.75">
      <c r="A205">
        <v>12060</v>
      </c>
      <c r="B205" t="s">
        <v>245</v>
      </c>
      <c r="C205">
        <v>732</v>
      </c>
      <c r="D205">
        <v>737</v>
      </c>
      <c r="E205">
        <v>986</v>
      </c>
      <c r="F205">
        <v>1224</v>
      </c>
      <c r="G205">
        <v>1479</v>
      </c>
      <c r="H205" t="s">
        <v>243</v>
      </c>
      <c r="I205" s="77" t="s">
        <v>390</v>
      </c>
      <c r="J205" s="4">
        <f t="shared" si="3"/>
        <v>0.015338000000000001</v>
      </c>
      <c r="K205" s="3"/>
      <c r="L205" s="4"/>
      <c r="P205" s="4"/>
    </row>
    <row r="206" spans="1:16" ht="12.75">
      <c r="A206">
        <v>12117</v>
      </c>
      <c r="B206" t="s">
        <v>246</v>
      </c>
      <c r="C206">
        <v>732</v>
      </c>
      <c r="D206">
        <v>737</v>
      </c>
      <c r="E206">
        <v>986</v>
      </c>
      <c r="F206">
        <v>1224</v>
      </c>
      <c r="G206">
        <v>1479</v>
      </c>
      <c r="H206" t="s">
        <v>243</v>
      </c>
      <c r="I206" s="77" t="s">
        <v>376</v>
      </c>
      <c r="J206" s="4">
        <f t="shared" si="3"/>
        <v>0.015331</v>
      </c>
      <c r="K206" s="3"/>
      <c r="L206" s="4"/>
      <c r="P206" s="4"/>
    </row>
    <row r="207" spans="1:16" ht="12.75">
      <c r="A207">
        <v>12120</v>
      </c>
      <c r="B207" t="s">
        <v>247</v>
      </c>
      <c r="C207">
        <v>732</v>
      </c>
      <c r="D207">
        <v>737</v>
      </c>
      <c r="E207">
        <v>986</v>
      </c>
      <c r="F207">
        <v>1224</v>
      </c>
      <c r="G207">
        <v>1479</v>
      </c>
      <c r="H207" t="s">
        <v>243</v>
      </c>
      <c r="I207" s="77" t="s">
        <v>545</v>
      </c>
      <c r="J207" s="4">
        <f t="shared" si="3"/>
        <v>0.016358</v>
      </c>
      <c r="K207" s="3"/>
      <c r="L207" s="4"/>
      <c r="P207" s="4"/>
    </row>
    <row r="208" spans="1:16" ht="12.75">
      <c r="A208">
        <v>12189</v>
      </c>
      <c r="B208" t="s">
        <v>248</v>
      </c>
      <c r="C208">
        <v>732</v>
      </c>
      <c r="D208">
        <v>737</v>
      </c>
      <c r="E208">
        <v>986</v>
      </c>
      <c r="F208">
        <v>1224</v>
      </c>
      <c r="G208">
        <v>1479</v>
      </c>
      <c r="H208" t="s">
        <v>243</v>
      </c>
      <c r="I208" s="77" t="s">
        <v>546</v>
      </c>
      <c r="J208" s="4">
        <f t="shared" si="3"/>
        <v>0.015311</v>
      </c>
      <c r="K208" s="3"/>
      <c r="L208" s="4"/>
      <c r="P208" s="4"/>
    </row>
    <row r="209" spans="1:16" ht="12.75">
      <c r="A209">
        <v>12195</v>
      </c>
      <c r="B209" t="s">
        <v>249</v>
      </c>
      <c r="C209">
        <v>732</v>
      </c>
      <c r="D209">
        <v>737</v>
      </c>
      <c r="E209">
        <v>986</v>
      </c>
      <c r="F209">
        <v>1224</v>
      </c>
      <c r="G209">
        <v>1479</v>
      </c>
      <c r="H209" t="s">
        <v>243</v>
      </c>
      <c r="I209" s="77" t="s">
        <v>367</v>
      </c>
      <c r="J209" s="4">
        <f t="shared" si="3"/>
        <v>0.015432999999999999</v>
      </c>
      <c r="K209" s="3"/>
      <c r="L209" s="4"/>
      <c r="P209" s="4"/>
    </row>
    <row r="210" spans="1:16" ht="12.75">
      <c r="A210">
        <v>12222</v>
      </c>
      <c r="B210" t="s">
        <v>250</v>
      </c>
      <c r="C210">
        <v>732</v>
      </c>
      <c r="D210">
        <v>737</v>
      </c>
      <c r="E210">
        <v>986</v>
      </c>
      <c r="F210">
        <v>1224</v>
      </c>
      <c r="G210">
        <v>1479</v>
      </c>
      <c r="H210" t="s">
        <v>243</v>
      </c>
      <c r="I210" s="77" t="s">
        <v>547</v>
      </c>
      <c r="J210" s="4">
        <f t="shared" si="3"/>
        <v>0.015441</v>
      </c>
      <c r="K210" s="3"/>
      <c r="L210" s="4"/>
      <c r="P210" s="4"/>
    </row>
    <row r="211" spans="1:16" ht="12.75">
      <c r="A211">
        <v>12381</v>
      </c>
      <c r="B211" t="s">
        <v>251</v>
      </c>
      <c r="C211">
        <v>732</v>
      </c>
      <c r="D211">
        <v>737</v>
      </c>
      <c r="E211">
        <v>986</v>
      </c>
      <c r="F211">
        <v>1224</v>
      </c>
      <c r="G211">
        <v>1479</v>
      </c>
      <c r="H211" t="s">
        <v>243</v>
      </c>
      <c r="I211" s="77" t="s">
        <v>548</v>
      </c>
      <c r="J211" s="4">
        <f t="shared" si="3"/>
        <v>0.016073</v>
      </c>
      <c r="K211" s="3"/>
      <c r="L211" s="4"/>
      <c r="P211" s="4"/>
    </row>
    <row r="212" spans="1:16" ht="12.75">
      <c r="A212">
        <v>12390</v>
      </c>
      <c r="B212" t="s">
        <v>252</v>
      </c>
      <c r="C212">
        <v>732</v>
      </c>
      <c r="D212">
        <v>737</v>
      </c>
      <c r="E212">
        <v>986</v>
      </c>
      <c r="F212">
        <v>1224</v>
      </c>
      <c r="G212">
        <v>1479</v>
      </c>
      <c r="H212" t="s">
        <v>243</v>
      </c>
      <c r="I212" s="77" t="s">
        <v>549</v>
      </c>
      <c r="J212" s="4">
        <f t="shared" si="3"/>
        <v>0.014889</v>
      </c>
      <c r="K212" s="3"/>
      <c r="L212" s="4"/>
      <c r="P212" s="4"/>
    </row>
    <row r="213" spans="1:16" ht="12.75">
      <c r="A213">
        <v>12405</v>
      </c>
      <c r="B213" t="s">
        <v>253</v>
      </c>
      <c r="C213">
        <v>732</v>
      </c>
      <c r="D213">
        <v>737</v>
      </c>
      <c r="E213">
        <v>986</v>
      </c>
      <c r="F213">
        <v>1224</v>
      </c>
      <c r="G213">
        <v>1479</v>
      </c>
      <c r="H213" t="s">
        <v>243</v>
      </c>
      <c r="I213" s="77" t="s">
        <v>550</v>
      </c>
      <c r="J213" s="4">
        <f t="shared" si="3"/>
        <v>0.015065</v>
      </c>
      <c r="K213" s="3"/>
      <c r="L213" s="4"/>
      <c r="P213" s="4"/>
    </row>
    <row r="214" spans="1:16" ht="12.75">
      <c r="A214">
        <v>12408</v>
      </c>
      <c r="B214" t="s">
        <v>254</v>
      </c>
      <c r="C214">
        <v>732</v>
      </c>
      <c r="D214">
        <v>737</v>
      </c>
      <c r="E214">
        <v>986</v>
      </c>
      <c r="F214">
        <v>1224</v>
      </c>
      <c r="G214">
        <v>1479</v>
      </c>
      <c r="H214" t="s">
        <v>243</v>
      </c>
      <c r="I214" s="77" t="s">
        <v>551</v>
      </c>
      <c r="J214" s="4">
        <f t="shared" si="3"/>
        <v>0.015295000000000001</v>
      </c>
      <c r="K214" s="3"/>
      <c r="L214" s="4"/>
      <c r="P214" s="4"/>
    </row>
    <row r="215" spans="1:16" ht="12.75">
      <c r="A215">
        <v>12441</v>
      </c>
      <c r="B215" t="s">
        <v>255</v>
      </c>
      <c r="C215">
        <v>732</v>
      </c>
      <c r="D215">
        <v>737</v>
      </c>
      <c r="E215">
        <v>986</v>
      </c>
      <c r="F215">
        <v>1224</v>
      </c>
      <c r="G215">
        <v>1479</v>
      </c>
      <c r="H215" t="s">
        <v>243</v>
      </c>
      <c r="I215" s="77" t="s">
        <v>552</v>
      </c>
      <c r="J215" s="4">
        <f t="shared" si="3"/>
        <v>0.015389</v>
      </c>
      <c r="K215" s="3"/>
      <c r="L215" s="4"/>
      <c r="P215" s="4"/>
    </row>
    <row r="216" spans="1:16" ht="12.75">
      <c r="A216">
        <v>12483</v>
      </c>
      <c r="B216" t="s">
        <v>256</v>
      </c>
      <c r="C216">
        <v>732</v>
      </c>
      <c r="D216">
        <v>737</v>
      </c>
      <c r="E216">
        <v>986</v>
      </c>
      <c r="F216">
        <v>1224</v>
      </c>
      <c r="G216">
        <v>1479</v>
      </c>
      <c r="H216" t="s">
        <v>243</v>
      </c>
      <c r="I216" s="77" t="s">
        <v>397</v>
      </c>
      <c r="J216" s="4">
        <f t="shared" si="3"/>
        <v>0.015281000000000001</v>
      </c>
      <c r="K216" s="3"/>
      <c r="L216" s="4"/>
      <c r="P216" s="4"/>
    </row>
    <row r="217" spans="1:16" ht="12.75">
      <c r="A217">
        <v>12531</v>
      </c>
      <c r="B217" t="s">
        <v>257</v>
      </c>
      <c r="C217">
        <v>732</v>
      </c>
      <c r="D217">
        <v>737</v>
      </c>
      <c r="E217">
        <v>986</v>
      </c>
      <c r="F217">
        <v>1224</v>
      </c>
      <c r="G217">
        <v>1479</v>
      </c>
      <c r="H217" t="s">
        <v>243</v>
      </c>
      <c r="I217" s="77" t="s">
        <v>553</v>
      </c>
      <c r="J217" s="4">
        <f t="shared" si="3"/>
        <v>0.015804000000000002</v>
      </c>
      <c r="K217" s="3"/>
      <c r="L217" s="4"/>
      <c r="P217" s="4"/>
    </row>
    <row r="218" spans="1:16" ht="12.75">
      <c r="A218">
        <v>12675</v>
      </c>
      <c r="B218" t="s">
        <v>258</v>
      </c>
      <c r="C218">
        <v>732</v>
      </c>
      <c r="D218">
        <v>737</v>
      </c>
      <c r="E218">
        <v>986</v>
      </c>
      <c r="F218">
        <v>1224</v>
      </c>
      <c r="G218">
        <v>1479</v>
      </c>
      <c r="H218" t="s">
        <v>243</v>
      </c>
      <c r="I218" s="77" t="s">
        <v>377</v>
      </c>
      <c r="J218" s="4">
        <f t="shared" si="3"/>
        <v>0.014787999999999999</v>
      </c>
      <c r="K218" s="3"/>
      <c r="L218" s="4"/>
      <c r="P218" s="4"/>
    </row>
    <row r="219" spans="1:16" ht="12.75">
      <c r="A219">
        <v>12690</v>
      </c>
      <c r="B219" t="s">
        <v>259</v>
      </c>
      <c r="C219">
        <v>732</v>
      </c>
      <c r="D219">
        <v>737</v>
      </c>
      <c r="E219">
        <v>986</v>
      </c>
      <c r="F219">
        <v>1224</v>
      </c>
      <c r="G219">
        <v>1479</v>
      </c>
      <c r="H219" t="s">
        <v>243</v>
      </c>
      <c r="I219" s="77" t="s">
        <v>554</v>
      </c>
      <c r="J219" s="4">
        <f t="shared" si="3"/>
        <v>0.01509</v>
      </c>
      <c r="K219" s="3"/>
      <c r="L219" s="4"/>
      <c r="P219" s="4"/>
    </row>
    <row r="220" spans="1:16" ht="12.75">
      <c r="A220">
        <v>12696</v>
      </c>
      <c r="B220" t="s">
        <v>260</v>
      </c>
      <c r="C220">
        <v>732</v>
      </c>
      <c r="D220">
        <v>737</v>
      </c>
      <c r="E220">
        <v>986</v>
      </c>
      <c r="F220">
        <v>1224</v>
      </c>
      <c r="G220">
        <v>1479</v>
      </c>
      <c r="H220" t="s">
        <v>243</v>
      </c>
      <c r="I220" s="77" t="s">
        <v>555</v>
      </c>
      <c r="J220" s="4">
        <f t="shared" si="3"/>
        <v>0.015314000000000001</v>
      </c>
      <c r="K220" s="3"/>
      <c r="L220" s="4"/>
      <c r="P220" s="4"/>
    </row>
    <row r="221" spans="1:16" ht="12.75">
      <c r="A221">
        <v>12780</v>
      </c>
      <c r="B221" t="s">
        <v>261</v>
      </c>
      <c r="C221">
        <v>732</v>
      </c>
      <c r="D221">
        <v>737</v>
      </c>
      <c r="E221">
        <v>986</v>
      </c>
      <c r="F221">
        <v>1224</v>
      </c>
      <c r="G221">
        <v>1479</v>
      </c>
      <c r="H221" t="s">
        <v>243</v>
      </c>
      <c r="I221" s="77" t="s">
        <v>556</v>
      </c>
      <c r="J221" s="4">
        <f t="shared" si="3"/>
        <v>0.015469</v>
      </c>
      <c r="K221" s="3"/>
      <c r="L221" s="4"/>
      <c r="P221" s="4"/>
    </row>
    <row r="222" spans="1:22" ht="12.75">
      <c r="A222">
        <v>12788</v>
      </c>
      <c r="B222" t="s">
        <v>262</v>
      </c>
      <c r="C222">
        <v>732</v>
      </c>
      <c r="D222">
        <v>737</v>
      </c>
      <c r="E222">
        <v>986</v>
      </c>
      <c r="F222">
        <v>1224</v>
      </c>
      <c r="G222">
        <v>1479</v>
      </c>
      <c r="H222" t="s">
        <v>243</v>
      </c>
      <c r="I222" s="77" t="s">
        <v>557</v>
      </c>
      <c r="J222" s="4">
        <f t="shared" si="3"/>
        <v>0.015505</v>
      </c>
      <c r="K222" s="3"/>
      <c r="L222" s="4"/>
      <c r="P222" s="4"/>
      <c r="R222">
        <v>1.4638</v>
      </c>
      <c r="S222">
        <v>1.394</v>
      </c>
      <c r="T222">
        <v>0.0111</v>
      </c>
      <c r="U222">
        <v>0.3032</v>
      </c>
      <c r="V222">
        <f>S222+T222+U222</f>
        <v>1.7083</v>
      </c>
    </row>
    <row r="223" spans="1:16" ht="12.75">
      <c r="A223">
        <v>13018</v>
      </c>
      <c r="B223" t="s">
        <v>263</v>
      </c>
      <c r="C223">
        <v>775</v>
      </c>
      <c r="D223">
        <v>811</v>
      </c>
      <c r="E223">
        <v>1019</v>
      </c>
      <c r="F223">
        <v>1328</v>
      </c>
      <c r="G223">
        <v>1569</v>
      </c>
      <c r="H223" t="s">
        <v>264</v>
      </c>
      <c r="I223" s="77" t="s">
        <v>558</v>
      </c>
      <c r="J223" s="4">
        <f t="shared" si="3"/>
        <v>0.015420000000000001</v>
      </c>
      <c r="K223" s="3"/>
      <c r="L223" s="4"/>
      <c r="P223" s="4"/>
    </row>
    <row r="224" spans="1:16" ht="12.75">
      <c r="A224">
        <v>13081</v>
      </c>
      <c r="B224" t="s">
        <v>265</v>
      </c>
      <c r="C224">
        <v>775</v>
      </c>
      <c r="D224">
        <v>811</v>
      </c>
      <c r="E224">
        <v>1019</v>
      </c>
      <c r="F224">
        <v>1328</v>
      </c>
      <c r="G224">
        <v>1569</v>
      </c>
      <c r="H224" t="s">
        <v>264</v>
      </c>
      <c r="I224" s="77" t="s">
        <v>559</v>
      </c>
      <c r="J224" s="4">
        <f t="shared" si="3"/>
        <v>0.015543000000000001</v>
      </c>
      <c r="K224" s="3"/>
      <c r="L224" s="4"/>
      <c r="P224" s="4"/>
    </row>
    <row r="225" spans="1:16" ht="12.75">
      <c r="A225">
        <v>13099</v>
      </c>
      <c r="B225" t="s">
        <v>266</v>
      </c>
      <c r="C225">
        <v>775</v>
      </c>
      <c r="D225">
        <v>811</v>
      </c>
      <c r="E225">
        <v>1019</v>
      </c>
      <c r="F225">
        <v>1328</v>
      </c>
      <c r="G225">
        <v>1569</v>
      </c>
      <c r="H225" t="s">
        <v>264</v>
      </c>
      <c r="I225" s="77" t="s">
        <v>560</v>
      </c>
      <c r="J225" s="4">
        <f t="shared" si="3"/>
        <v>0.014516000000000001</v>
      </c>
      <c r="K225" s="3"/>
      <c r="L225" s="4"/>
      <c r="P225" s="4"/>
    </row>
    <row r="226" spans="1:16" ht="12.75">
      <c r="A226">
        <v>13183</v>
      </c>
      <c r="B226" t="s">
        <v>267</v>
      </c>
      <c r="C226">
        <v>775</v>
      </c>
      <c r="D226">
        <v>811</v>
      </c>
      <c r="E226">
        <v>1019</v>
      </c>
      <c r="F226">
        <v>1328</v>
      </c>
      <c r="G226">
        <v>1569</v>
      </c>
      <c r="H226" t="s">
        <v>264</v>
      </c>
      <c r="I226" s="77" t="s">
        <v>369</v>
      </c>
      <c r="J226" s="4">
        <f t="shared" si="3"/>
        <v>0.015347</v>
      </c>
      <c r="K226" s="3"/>
      <c r="L226" s="4"/>
      <c r="P226" s="4"/>
    </row>
    <row r="227" spans="1:16" ht="12.75">
      <c r="A227">
        <v>13186</v>
      </c>
      <c r="B227" t="s">
        <v>268</v>
      </c>
      <c r="C227">
        <v>775</v>
      </c>
      <c r="D227">
        <v>811</v>
      </c>
      <c r="E227">
        <v>1019</v>
      </c>
      <c r="F227">
        <v>1328</v>
      </c>
      <c r="G227">
        <v>1569</v>
      </c>
      <c r="H227" t="s">
        <v>264</v>
      </c>
      <c r="I227" s="77" t="s">
        <v>561</v>
      </c>
      <c r="J227" s="4">
        <f t="shared" si="3"/>
        <v>0.015781</v>
      </c>
      <c r="K227" s="3"/>
      <c r="L227" s="4"/>
      <c r="P227" s="4"/>
    </row>
    <row r="228" spans="1:16" ht="12.75">
      <c r="A228">
        <v>13249</v>
      </c>
      <c r="B228" t="s">
        <v>269</v>
      </c>
      <c r="C228">
        <v>775</v>
      </c>
      <c r="D228">
        <v>811</v>
      </c>
      <c r="E228">
        <v>1019</v>
      </c>
      <c r="F228">
        <v>1328</v>
      </c>
      <c r="G228">
        <v>1569</v>
      </c>
      <c r="H228" t="s">
        <v>264</v>
      </c>
      <c r="I228" s="77" t="s">
        <v>562</v>
      </c>
      <c r="J228" s="4">
        <f t="shared" si="3"/>
        <v>0.016295999999999998</v>
      </c>
      <c r="K228" s="3"/>
      <c r="L228" s="4"/>
      <c r="P228" s="4"/>
    </row>
    <row r="229" spans="1:16" ht="12.75">
      <c r="A229">
        <v>13273</v>
      </c>
      <c r="B229" t="s">
        <v>270</v>
      </c>
      <c r="C229">
        <v>775</v>
      </c>
      <c r="D229">
        <v>811</v>
      </c>
      <c r="E229">
        <v>1019</v>
      </c>
      <c r="F229">
        <v>1328</v>
      </c>
      <c r="G229">
        <v>1569</v>
      </c>
      <c r="H229" t="s">
        <v>264</v>
      </c>
      <c r="I229" s="77" t="s">
        <v>539</v>
      </c>
      <c r="J229" s="4">
        <f t="shared" si="3"/>
        <v>0.015297000000000002</v>
      </c>
      <c r="K229" s="3"/>
      <c r="L229" s="4"/>
      <c r="P229" s="4"/>
    </row>
    <row r="230" spans="1:16" ht="12.75">
      <c r="A230">
        <v>13276</v>
      </c>
      <c r="B230" t="s">
        <v>271</v>
      </c>
      <c r="C230">
        <v>775</v>
      </c>
      <c r="D230">
        <v>811</v>
      </c>
      <c r="E230">
        <v>1019</v>
      </c>
      <c r="F230">
        <v>1328</v>
      </c>
      <c r="G230">
        <v>1569</v>
      </c>
      <c r="H230" t="s">
        <v>264</v>
      </c>
      <c r="I230" s="77" t="s">
        <v>563</v>
      </c>
      <c r="J230" s="4">
        <f t="shared" si="3"/>
        <v>0.015258</v>
      </c>
      <c r="K230" s="3"/>
      <c r="L230" s="4"/>
      <c r="P230" s="4"/>
    </row>
    <row r="231" spans="1:16" ht="12.75">
      <c r="A231">
        <v>13324</v>
      </c>
      <c r="B231" t="s">
        <v>272</v>
      </c>
      <c r="C231">
        <v>775</v>
      </c>
      <c r="D231">
        <v>811</v>
      </c>
      <c r="E231">
        <v>1019</v>
      </c>
      <c r="F231">
        <v>1328</v>
      </c>
      <c r="G231">
        <v>1569</v>
      </c>
      <c r="H231" t="s">
        <v>264</v>
      </c>
      <c r="I231" s="77" t="s">
        <v>564</v>
      </c>
      <c r="J231" s="4">
        <f t="shared" si="3"/>
        <v>0.015523</v>
      </c>
      <c r="K231" s="3"/>
      <c r="L231" s="4"/>
      <c r="P231" s="4"/>
    </row>
    <row r="232" spans="1:16" ht="12.75">
      <c r="A232">
        <v>13357</v>
      </c>
      <c r="B232" t="s">
        <v>273</v>
      </c>
      <c r="C232">
        <v>775</v>
      </c>
      <c r="D232">
        <v>811</v>
      </c>
      <c r="E232">
        <v>1019</v>
      </c>
      <c r="F232">
        <v>1328</v>
      </c>
      <c r="G232">
        <v>1569</v>
      </c>
      <c r="H232" t="s">
        <v>264</v>
      </c>
      <c r="I232" s="77" t="s">
        <v>565</v>
      </c>
      <c r="J232" s="4">
        <f t="shared" si="3"/>
        <v>0.015871</v>
      </c>
      <c r="K232" s="3"/>
      <c r="L232" s="4"/>
      <c r="P232" s="4"/>
    </row>
    <row r="233" spans="1:16" ht="12.75">
      <c r="A233">
        <v>13378</v>
      </c>
      <c r="B233" t="s">
        <v>274</v>
      </c>
      <c r="C233">
        <v>775</v>
      </c>
      <c r="D233">
        <v>811</v>
      </c>
      <c r="E233">
        <v>1019</v>
      </c>
      <c r="F233">
        <v>1328</v>
      </c>
      <c r="G233">
        <v>1569</v>
      </c>
      <c r="H233" t="s">
        <v>264</v>
      </c>
      <c r="I233" s="77" t="s">
        <v>518</v>
      </c>
      <c r="J233" s="4">
        <f t="shared" si="3"/>
        <v>0.015953</v>
      </c>
      <c r="K233" s="3"/>
      <c r="L233" s="4"/>
      <c r="P233" s="4"/>
    </row>
    <row r="234" spans="1:16" ht="12.75">
      <c r="A234">
        <v>13429</v>
      </c>
      <c r="B234" t="s">
        <v>275</v>
      </c>
      <c r="C234">
        <v>775</v>
      </c>
      <c r="D234">
        <v>811</v>
      </c>
      <c r="E234">
        <v>1019</v>
      </c>
      <c r="F234">
        <v>1328</v>
      </c>
      <c r="G234">
        <v>1569</v>
      </c>
      <c r="H234" t="s">
        <v>264</v>
      </c>
      <c r="I234" s="77" t="s">
        <v>566</v>
      </c>
      <c r="J234" s="4">
        <f t="shared" si="3"/>
        <v>0.01619</v>
      </c>
      <c r="K234" s="3"/>
      <c r="L234" s="4"/>
      <c r="P234" s="4"/>
    </row>
    <row r="235" spans="1:16" ht="12.75">
      <c r="A235">
        <v>13504</v>
      </c>
      <c r="B235" t="s">
        <v>276</v>
      </c>
      <c r="C235">
        <v>775</v>
      </c>
      <c r="D235">
        <v>811</v>
      </c>
      <c r="E235">
        <v>1019</v>
      </c>
      <c r="F235">
        <v>1328</v>
      </c>
      <c r="G235">
        <v>1569</v>
      </c>
      <c r="H235" t="s">
        <v>264</v>
      </c>
      <c r="I235" s="77" t="s">
        <v>567</v>
      </c>
      <c r="J235" s="4">
        <f t="shared" si="3"/>
        <v>0.015605</v>
      </c>
      <c r="K235" s="3"/>
      <c r="L235" s="4"/>
      <c r="P235" s="4"/>
    </row>
    <row r="236" spans="1:16" ht="12.75">
      <c r="A236">
        <v>13528</v>
      </c>
      <c r="B236" t="s">
        <v>277</v>
      </c>
      <c r="C236">
        <v>775</v>
      </c>
      <c r="D236">
        <v>811</v>
      </c>
      <c r="E236">
        <v>1019</v>
      </c>
      <c r="F236">
        <v>1328</v>
      </c>
      <c r="G236">
        <v>1569</v>
      </c>
      <c r="H236" t="s">
        <v>264</v>
      </c>
      <c r="I236" s="77" t="s">
        <v>568</v>
      </c>
      <c r="J236" s="4">
        <f t="shared" si="3"/>
        <v>0.015161</v>
      </c>
      <c r="K236" s="3"/>
      <c r="L236" s="4"/>
      <c r="P236" s="4"/>
    </row>
    <row r="237" spans="1:16" ht="12.75">
      <c r="A237">
        <v>13597</v>
      </c>
      <c r="B237" t="s">
        <v>278</v>
      </c>
      <c r="C237">
        <v>775</v>
      </c>
      <c r="D237">
        <v>811</v>
      </c>
      <c r="E237">
        <v>1019</v>
      </c>
      <c r="F237">
        <v>1328</v>
      </c>
      <c r="G237">
        <v>1569</v>
      </c>
      <c r="H237" t="s">
        <v>264</v>
      </c>
      <c r="I237" s="77" t="s">
        <v>569</v>
      </c>
      <c r="J237" s="4">
        <f t="shared" si="3"/>
        <v>0.015459</v>
      </c>
      <c r="K237" s="3"/>
      <c r="L237" s="4"/>
      <c r="P237" s="4"/>
    </row>
    <row r="238" spans="1:16" ht="12.75">
      <c r="A238">
        <v>13627</v>
      </c>
      <c r="B238" t="s">
        <v>279</v>
      </c>
      <c r="C238">
        <v>775</v>
      </c>
      <c r="D238">
        <v>811</v>
      </c>
      <c r="E238">
        <v>1019</v>
      </c>
      <c r="F238">
        <v>1328</v>
      </c>
      <c r="G238">
        <v>1569</v>
      </c>
      <c r="H238" t="s">
        <v>264</v>
      </c>
      <c r="I238" s="77" t="s">
        <v>374</v>
      </c>
      <c r="J238" s="4">
        <f t="shared" si="3"/>
        <v>0.015254000000000002</v>
      </c>
      <c r="K238" s="3"/>
      <c r="L238" s="4"/>
      <c r="P238" s="4"/>
    </row>
    <row r="239" spans="1:16" ht="12.75">
      <c r="A239">
        <v>13651</v>
      </c>
      <c r="B239" t="s">
        <v>280</v>
      </c>
      <c r="C239">
        <v>775</v>
      </c>
      <c r="D239">
        <v>811</v>
      </c>
      <c r="E239">
        <v>1019</v>
      </c>
      <c r="F239">
        <v>1328</v>
      </c>
      <c r="G239">
        <v>1569</v>
      </c>
      <c r="H239" t="s">
        <v>264</v>
      </c>
      <c r="I239" s="77" t="s">
        <v>570</v>
      </c>
      <c r="J239" s="4">
        <f t="shared" si="3"/>
        <v>0.015623</v>
      </c>
      <c r="K239" s="3"/>
      <c r="L239" s="4"/>
      <c r="P239" s="4"/>
    </row>
    <row r="240" spans="1:16" ht="12.75">
      <c r="A240">
        <v>13666</v>
      </c>
      <c r="B240" t="s">
        <v>281</v>
      </c>
      <c r="C240">
        <v>775</v>
      </c>
      <c r="D240">
        <v>811</v>
      </c>
      <c r="E240">
        <v>1019</v>
      </c>
      <c r="F240">
        <v>1328</v>
      </c>
      <c r="G240">
        <v>1569</v>
      </c>
      <c r="H240" t="s">
        <v>264</v>
      </c>
      <c r="I240" s="77" t="s">
        <v>571</v>
      </c>
      <c r="J240" s="4">
        <f t="shared" si="3"/>
        <v>0.010785000000000001</v>
      </c>
      <c r="K240" s="3"/>
      <c r="L240" s="4"/>
      <c r="P240" s="4"/>
    </row>
    <row r="241" spans="1:16" ht="12.75">
      <c r="A241">
        <v>13687</v>
      </c>
      <c r="B241" t="s">
        <v>282</v>
      </c>
      <c r="C241">
        <v>775</v>
      </c>
      <c r="D241">
        <v>811</v>
      </c>
      <c r="E241">
        <v>1019</v>
      </c>
      <c r="F241">
        <v>1328</v>
      </c>
      <c r="G241">
        <v>1569</v>
      </c>
      <c r="H241" t="s">
        <v>264</v>
      </c>
      <c r="I241" s="77" t="s">
        <v>572</v>
      </c>
      <c r="J241" s="4">
        <f t="shared" si="3"/>
        <v>0.015877</v>
      </c>
      <c r="K241" s="3"/>
      <c r="L241" s="4"/>
      <c r="P241" s="4"/>
    </row>
    <row r="242" spans="1:16" ht="12.75">
      <c r="A242">
        <v>13726</v>
      </c>
      <c r="B242" t="s">
        <v>283</v>
      </c>
      <c r="C242">
        <v>775</v>
      </c>
      <c r="D242">
        <v>811</v>
      </c>
      <c r="E242">
        <v>1019</v>
      </c>
      <c r="F242">
        <v>1328</v>
      </c>
      <c r="G242">
        <v>1569</v>
      </c>
      <c r="H242" t="s">
        <v>264</v>
      </c>
      <c r="I242" s="77" t="s">
        <v>454</v>
      </c>
      <c r="J242" s="4">
        <f t="shared" si="3"/>
        <v>0.015166</v>
      </c>
      <c r="K242" s="3"/>
      <c r="L242" s="4"/>
      <c r="P242" s="4"/>
    </row>
    <row r="243" spans="1:16" ht="12.75">
      <c r="A243">
        <v>13753</v>
      </c>
      <c r="B243" t="s">
        <v>284</v>
      </c>
      <c r="C243">
        <v>775</v>
      </c>
      <c r="D243">
        <v>811</v>
      </c>
      <c r="E243">
        <v>1019</v>
      </c>
      <c r="F243">
        <v>1328</v>
      </c>
      <c r="G243">
        <v>1569</v>
      </c>
      <c r="H243" t="s">
        <v>264</v>
      </c>
      <c r="I243" s="77" t="s">
        <v>573</v>
      </c>
      <c r="J243" s="4">
        <f t="shared" si="3"/>
        <v>0.015954</v>
      </c>
      <c r="K243" s="3"/>
      <c r="L243" s="4"/>
      <c r="P243" s="4"/>
    </row>
    <row r="244" spans="1:16" ht="12.75">
      <c r="A244">
        <v>13762</v>
      </c>
      <c r="B244" t="s">
        <v>285</v>
      </c>
      <c r="C244">
        <v>775</v>
      </c>
      <c r="D244">
        <v>811</v>
      </c>
      <c r="E244">
        <v>1019</v>
      </c>
      <c r="F244">
        <v>1328</v>
      </c>
      <c r="G244">
        <v>1569</v>
      </c>
      <c r="H244" t="s">
        <v>264</v>
      </c>
      <c r="I244" s="77" t="s">
        <v>574</v>
      </c>
      <c r="J244" s="4">
        <f t="shared" si="3"/>
        <v>0.014924999999999999</v>
      </c>
      <c r="K244" s="3"/>
      <c r="L244" s="4"/>
      <c r="P244" s="4"/>
    </row>
    <row r="245" spans="1:16" ht="12.75">
      <c r="A245">
        <v>13765</v>
      </c>
      <c r="B245" t="s">
        <v>286</v>
      </c>
      <c r="C245">
        <v>775</v>
      </c>
      <c r="D245">
        <v>811</v>
      </c>
      <c r="E245">
        <v>1019</v>
      </c>
      <c r="F245">
        <v>1328</v>
      </c>
      <c r="G245">
        <v>1569</v>
      </c>
      <c r="H245" t="s">
        <v>264</v>
      </c>
      <c r="I245" s="77" t="s">
        <v>373</v>
      </c>
      <c r="J245" s="4">
        <f t="shared" si="3"/>
        <v>0.015104</v>
      </c>
      <c r="K245" s="3"/>
      <c r="L245" s="4"/>
      <c r="P245" s="4"/>
    </row>
    <row r="246" spans="1:16" ht="12.75">
      <c r="A246">
        <v>14012</v>
      </c>
      <c r="B246" t="s">
        <v>287</v>
      </c>
      <c r="C246">
        <v>812</v>
      </c>
      <c r="D246">
        <v>848</v>
      </c>
      <c r="E246">
        <v>1041</v>
      </c>
      <c r="F246">
        <v>1420</v>
      </c>
      <c r="G246">
        <v>1671</v>
      </c>
      <c r="H246" t="s">
        <v>288</v>
      </c>
      <c r="I246" s="77" t="s">
        <v>575</v>
      </c>
      <c r="J246" s="4">
        <f t="shared" si="3"/>
        <v>0.015963</v>
      </c>
      <c r="K246" s="3"/>
      <c r="L246" s="4"/>
      <c r="P246" s="4"/>
    </row>
    <row r="247" spans="1:16" ht="12.75">
      <c r="A247">
        <v>14027</v>
      </c>
      <c r="B247" t="s">
        <v>289</v>
      </c>
      <c r="C247">
        <v>812</v>
      </c>
      <c r="D247">
        <v>848</v>
      </c>
      <c r="E247">
        <v>1041</v>
      </c>
      <c r="F247">
        <v>1420</v>
      </c>
      <c r="G247">
        <v>1671</v>
      </c>
      <c r="H247" t="s">
        <v>288</v>
      </c>
      <c r="I247" s="77" t="s">
        <v>576</v>
      </c>
      <c r="J247" s="4">
        <f t="shared" si="3"/>
        <v>0.01505</v>
      </c>
      <c r="K247" s="3"/>
      <c r="L247" s="4"/>
      <c r="P247" s="4"/>
    </row>
    <row r="248" spans="1:16" ht="12.75">
      <c r="A248">
        <v>14030</v>
      </c>
      <c r="B248" t="s">
        <v>290</v>
      </c>
      <c r="C248">
        <v>812</v>
      </c>
      <c r="D248">
        <v>848</v>
      </c>
      <c r="E248">
        <v>1041</v>
      </c>
      <c r="F248">
        <v>1420</v>
      </c>
      <c r="G248">
        <v>1671</v>
      </c>
      <c r="H248" t="s">
        <v>288</v>
      </c>
      <c r="I248" s="77" t="s">
        <v>577</v>
      </c>
      <c r="J248" s="4">
        <f t="shared" si="3"/>
        <v>0.015263</v>
      </c>
      <c r="K248" s="3"/>
      <c r="L248" s="4"/>
      <c r="P248" s="4"/>
    </row>
    <row r="249" spans="1:16" ht="12.75">
      <c r="A249">
        <v>14063</v>
      </c>
      <c r="B249" t="s">
        <v>291</v>
      </c>
      <c r="C249">
        <v>812</v>
      </c>
      <c r="D249">
        <v>848</v>
      </c>
      <c r="E249">
        <v>1041</v>
      </c>
      <c r="F249">
        <v>1420</v>
      </c>
      <c r="G249">
        <v>1671</v>
      </c>
      <c r="H249" t="s">
        <v>288</v>
      </c>
      <c r="I249" s="77" t="s">
        <v>510</v>
      </c>
      <c r="J249" s="4">
        <f t="shared" si="3"/>
        <v>0.014943999999999999</v>
      </c>
      <c r="K249" s="3"/>
      <c r="L249" s="4"/>
      <c r="P249" s="4"/>
    </row>
    <row r="250" spans="1:16" ht="12.75">
      <c r="A250">
        <v>14084</v>
      </c>
      <c r="B250" t="s">
        <v>292</v>
      </c>
      <c r="C250">
        <v>812</v>
      </c>
      <c r="D250">
        <v>848</v>
      </c>
      <c r="E250">
        <v>1041</v>
      </c>
      <c r="F250">
        <v>1420</v>
      </c>
      <c r="G250">
        <v>1671</v>
      </c>
      <c r="H250" t="s">
        <v>288</v>
      </c>
      <c r="I250" s="77" t="s">
        <v>578</v>
      </c>
      <c r="J250" s="4">
        <f t="shared" si="3"/>
        <v>0.014607000000000002</v>
      </c>
      <c r="K250" s="3"/>
      <c r="L250" s="4"/>
      <c r="P250" s="4"/>
    </row>
    <row r="251" spans="1:16" ht="12.75">
      <c r="A251">
        <v>14132</v>
      </c>
      <c r="B251" t="s">
        <v>293</v>
      </c>
      <c r="C251">
        <v>812</v>
      </c>
      <c r="D251">
        <v>848</v>
      </c>
      <c r="E251">
        <v>1041</v>
      </c>
      <c r="F251">
        <v>1420</v>
      </c>
      <c r="G251">
        <v>1671</v>
      </c>
      <c r="H251" t="s">
        <v>288</v>
      </c>
      <c r="I251" s="77" t="s">
        <v>383</v>
      </c>
      <c r="J251" s="4">
        <f t="shared" si="3"/>
        <v>0.015363</v>
      </c>
      <c r="K251" s="3"/>
      <c r="L251" s="4"/>
      <c r="P251" s="4"/>
    </row>
    <row r="252" spans="1:16" ht="12.75">
      <c r="A252">
        <v>14144</v>
      </c>
      <c r="B252" t="s">
        <v>294</v>
      </c>
      <c r="C252">
        <v>812</v>
      </c>
      <c r="D252">
        <v>848</v>
      </c>
      <c r="E252">
        <v>1041</v>
      </c>
      <c r="F252">
        <v>1420</v>
      </c>
      <c r="G252">
        <v>1671</v>
      </c>
      <c r="H252" t="s">
        <v>288</v>
      </c>
      <c r="I252" s="77" t="s">
        <v>579</v>
      </c>
      <c r="J252" s="4">
        <f t="shared" si="3"/>
        <v>0.016016</v>
      </c>
      <c r="K252" s="3"/>
      <c r="L252" s="4"/>
      <c r="P252" s="4"/>
    </row>
    <row r="253" spans="1:16" ht="12.75">
      <c r="A253">
        <v>14285</v>
      </c>
      <c r="B253" t="s">
        <v>295</v>
      </c>
      <c r="C253">
        <v>812</v>
      </c>
      <c r="D253">
        <v>848</v>
      </c>
      <c r="E253">
        <v>1041</v>
      </c>
      <c r="F253">
        <v>1420</v>
      </c>
      <c r="G253">
        <v>1671</v>
      </c>
      <c r="H253" t="s">
        <v>288</v>
      </c>
      <c r="I253" s="77" t="s">
        <v>580</v>
      </c>
      <c r="J253" s="4">
        <f t="shared" si="3"/>
        <v>0.015162</v>
      </c>
      <c r="K253" s="3"/>
      <c r="L253" s="4"/>
      <c r="P253" s="4"/>
    </row>
    <row r="254" spans="1:16" ht="12.75">
      <c r="A254">
        <v>14288</v>
      </c>
      <c r="B254" t="s">
        <v>296</v>
      </c>
      <c r="C254">
        <v>812</v>
      </c>
      <c r="D254">
        <v>848</v>
      </c>
      <c r="E254">
        <v>1041</v>
      </c>
      <c r="F254">
        <v>1420</v>
      </c>
      <c r="G254">
        <v>1671</v>
      </c>
      <c r="H254" t="s">
        <v>288</v>
      </c>
      <c r="I254" s="77" t="s">
        <v>581</v>
      </c>
      <c r="J254" s="4">
        <f t="shared" si="3"/>
        <v>0.014979000000000001</v>
      </c>
      <c r="K254" s="3"/>
      <c r="L254" s="4"/>
      <c r="P254" s="4"/>
    </row>
    <row r="255" spans="1:16" ht="12.75">
      <c r="A255">
        <v>14363</v>
      </c>
      <c r="B255" t="s">
        <v>297</v>
      </c>
      <c r="C255">
        <v>812</v>
      </c>
      <c r="D255">
        <v>848</v>
      </c>
      <c r="E255">
        <v>1041</v>
      </c>
      <c r="F255">
        <v>1420</v>
      </c>
      <c r="G255">
        <v>1671</v>
      </c>
      <c r="H255" t="s">
        <v>288</v>
      </c>
      <c r="I255" s="77" t="s">
        <v>582</v>
      </c>
      <c r="J255" s="4">
        <f t="shared" si="3"/>
        <v>0.01573</v>
      </c>
      <c r="K255" s="3"/>
      <c r="L255" s="4"/>
      <c r="P255" s="4"/>
    </row>
    <row r="256" spans="1:16" ht="12.75">
      <c r="A256">
        <v>14450</v>
      </c>
      <c r="B256" t="s">
        <v>298</v>
      </c>
      <c r="C256">
        <v>812</v>
      </c>
      <c r="D256">
        <v>848</v>
      </c>
      <c r="E256">
        <v>1041</v>
      </c>
      <c r="F256">
        <v>1420</v>
      </c>
      <c r="G256">
        <v>1671</v>
      </c>
      <c r="H256" t="s">
        <v>288</v>
      </c>
      <c r="I256" s="77" t="s">
        <v>375</v>
      </c>
      <c r="J256" s="4">
        <f t="shared" si="3"/>
        <v>0.014961</v>
      </c>
      <c r="K256" s="3"/>
      <c r="L256" s="4"/>
      <c r="P256" s="4"/>
    </row>
    <row r="257" spans="1:16" ht="12.75">
      <c r="A257">
        <v>14486</v>
      </c>
      <c r="B257" t="s">
        <v>299</v>
      </c>
      <c r="C257">
        <v>812</v>
      </c>
      <c r="D257">
        <v>848</v>
      </c>
      <c r="E257">
        <v>1041</v>
      </c>
      <c r="F257">
        <v>1420</v>
      </c>
      <c r="G257">
        <v>1671</v>
      </c>
      <c r="H257" t="s">
        <v>288</v>
      </c>
      <c r="I257" s="77" t="s">
        <v>583</v>
      </c>
      <c r="J257" s="4">
        <f t="shared" si="3"/>
        <v>0.016136</v>
      </c>
      <c r="K257" s="3"/>
      <c r="L257" s="4"/>
      <c r="P257" s="4"/>
    </row>
    <row r="258" spans="1:16" ht="12.75">
      <c r="A258">
        <v>14489</v>
      </c>
      <c r="B258" t="s">
        <v>300</v>
      </c>
      <c r="C258">
        <v>812</v>
      </c>
      <c r="D258">
        <v>848</v>
      </c>
      <c r="E258">
        <v>1041</v>
      </c>
      <c r="F258">
        <v>1420</v>
      </c>
      <c r="G258">
        <v>1671</v>
      </c>
      <c r="H258" t="s">
        <v>288</v>
      </c>
      <c r="I258" s="77" t="s">
        <v>584</v>
      </c>
      <c r="J258" s="4">
        <f t="shared" si="3"/>
        <v>0.015212000000000002</v>
      </c>
      <c r="K258" s="3"/>
      <c r="L258" s="4"/>
      <c r="P258" s="4"/>
    </row>
    <row r="259" spans="1:16" ht="12.75">
      <c r="A259">
        <v>14510</v>
      </c>
      <c r="B259" t="s">
        <v>301</v>
      </c>
      <c r="C259">
        <v>812</v>
      </c>
      <c r="D259">
        <v>848</v>
      </c>
      <c r="E259">
        <v>1041</v>
      </c>
      <c r="F259">
        <v>1420</v>
      </c>
      <c r="G259">
        <v>1671</v>
      </c>
      <c r="H259" t="s">
        <v>288</v>
      </c>
      <c r="I259" s="77" t="s">
        <v>559</v>
      </c>
      <c r="J259" s="4">
        <f t="shared" si="3"/>
        <v>0.015543000000000001</v>
      </c>
      <c r="K259" s="3"/>
      <c r="L259" s="4"/>
      <c r="P259" s="4"/>
    </row>
    <row r="260" spans="1:16" ht="12.75">
      <c r="A260">
        <v>14525</v>
      </c>
      <c r="B260" t="s">
        <v>302</v>
      </c>
      <c r="C260">
        <v>812</v>
      </c>
      <c r="D260">
        <v>848</v>
      </c>
      <c r="E260">
        <v>1041</v>
      </c>
      <c r="F260">
        <v>1420</v>
      </c>
      <c r="G260">
        <v>1671</v>
      </c>
      <c r="H260" t="s">
        <v>288</v>
      </c>
      <c r="I260" s="77" t="s">
        <v>585</v>
      </c>
      <c r="J260" s="4">
        <f t="shared" si="3"/>
        <v>0.015665000000000002</v>
      </c>
      <c r="K260" s="3"/>
      <c r="L260" s="4"/>
      <c r="P260" s="4"/>
    </row>
    <row r="261" spans="1:16" ht="12.75">
      <c r="A261">
        <v>14534</v>
      </c>
      <c r="B261" t="s">
        <v>303</v>
      </c>
      <c r="C261">
        <v>812</v>
      </c>
      <c r="D261">
        <v>848</v>
      </c>
      <c r="E261">
        <v>1041</v>
      </c>
      <c r="F261">
        <v>1420</v>
      </c>
      <c r="G261">
        <v>1671</v>
      </c>
      <c r="H261" t="s">
        <v>288</v>
      </c>
      <c r="I261" s="77" t="s">
        <v>586</v>
      </c>
      <c r="J261" s="4">
        <f t="shared" si="3"/>
        <v>0.015127999999999999</v>
      </c>
      <c r="K261" s="3"/>
      <c r="L261" s="4"/>
      <c r="P261" s="4"/>
    </row>
    <row r="262" spans="1:16" ht="12.75">
      <c r="A262">
        <v>14576</v>
      </c>
      <c r="B262" t="s">
        <v>304</v>
      </c>
      <c r="C262">
        <v>812</v>
      </c>
      <c r="D262">
        <v>848</v>
      </c>
      <c r="E262">
        <v>1041</v>
      </c>
      <c r="F262">
        <v>1420</v>
      </c>
      <c r="G262">
        <v>1671</v>
      </c>
      <c r="H262" t="s">
        <v>288</v>
      </c>
      <c r="I262" s="77" t="s">
        <v>587</v>
      </c>
      <c r="J262" s="4">
        <f t="shared" si="3"/>
        <v>0.015055</v>
      </c>
      <c r="K262" s="3"/>
      <c r="L262" s="4"/>
      <c r="P262" s="4"/>
    </row>
    <row r="263" spans="1:16" ht="12.75">
      <c r="A263">
        <v>14606</v>
      </c>
      <c r="B263" t="s">
        <v>305</v>
      </c>
      <c r="C263">
        <v>812</v>
      </c>
      <c r="D263">
        <v>848</v>
      </c>
      <c r="E263">
        <v>1041</v>
      </c>
      <c r="F263">
        <v>1420</v>
      </c>
      <c r="G263">
        <v>1671</v>
      </c>
      <c r="H263" t="s">
        <v>288</v>
      </c>
      <c r="I263" s="77" t="s">
        <v>372</v>
      </c>
      <c r="J263" s="4">
        <f aca="true" t="shared" si="4" ref="J263:J269">I263*0.01</f>
        <v>0.015436000000000002</v>
      </c>
      <c r="K263" s="3"/>
      <c r="L263" s="4"/>
      <c r="P263" s="4"/>
    </row>
    <row r="264" spans="1:16" ht="12.75">
      <c r="A264">
        <v>14618</v>
      </c>
      <c r="B264" t="s">
        <v>306</v>
      </c>
      <c r="C264">
        <v>812</v>
      </c>
      <c r="D264">
        <v>848</v>
      </c>
      <c r="E264">
        <v>1041</v>
      </c>
      <c r="F264">
        <v>1420</v>
      </c>
      <c r="G264">
        <v>1671</v>
      </c>
      <c r="H264" t="s">
        <v>288</v>
      </c>
      <c r="I264" s="77" t="s">
        <v>373</v>
      </c>
      <c r="J264" s="4">
        <f t="shared" si="4"/>
        <v>0.015104</v>
      </c>
      <c r="K264" s="3"/>
      <c r="L264" s="4"/>
      <c r="P264" s="4"/>
    </row>
    <row r="265" spans="1:16" ht="12.75">
      <c r="A265">
        <v>14705</v>
      </c>
      <c r="B265" t="s">
        <v>307</v>
      </c>
      <c r="C265">
        <v>812</v>
      </c>
      <c r="D265">
        <v>848</v>
      </c>
      <c r="E265">
        <v>1041</v>
      </c>
      <c r="F265">
        <v>1420</v>
      </c>
      <c r="G265">
        <v>1671</v>
      </c>
      <c r="H265" t="s">
        <v>288</v>
      </c>
      <c r="I265" s="77" t="s">
        <v>588</v>
      </c>
      <c r="J265" s="4">
        <f t="shared" si="4"/>
        <v>0.015264</v>
      </c>
      <c r="K265" s="3"/>
      <c r="L265" s="4"/>
      <c r="P265" s="4"/>
    </row>
    <row r="266" spans="1:16" ht="12.75">
      <c r="A266">
        <v>14732</v>
      </c>
      <c r="B266" t="s">
        <v>308</v>
      </c>
      <c r="C266">
        <v>812</v>
      </c>
      <c r="D266">
        <v>848</v>
      </c>
      <c r="E266">
        <v>1041</v>
      </c>
      <c r="F266">
        <v>1420</v>
      </c>
      <c r="G266">
        <v>1671</v>
      </c>
      <c r="H266" t="s">
        <v>288</v>
      </c>
      <c r="I266" s="77" t="s">
        <v>589</v>
      </c>
      <c r="J266" s="4">
        <f t="shared" si="4"/>
        <v>0.015371999999999999</v>
      </c>
      <c r="K266" s="3"/>
      <c r="L266" s="4"/>
      <c r="P266" s="4"/>
    </row>
    <row r="267" spans="1:16" ht="12.75">
      <c r="A267">
        <v>14738</v>
      </c>
      <c r="B267" t="s">
        <v>309</v>
      </c>
      <c r="C267">
        <v>812</v>
      </c>
      <c r="D267">
        <v>848</v>
      </c>
      <c r="E267">
        <v>1041</v>
      </c>
      <c r="F267">
        <v>1420</v>
      </c>
      <c r="G267">
        <v>1671</v>
      </c>
      <c r="H267" t="s">
        <v>288</v>
      </c>
      <c r="I267" s="77" t="s">
        <v>590</v>
      </c>
      <c r="J267" s="4">
        <f t="shared" si="4"/>
        <v>0.015824</v>
      </c>
      <c r="K267" s="3"/>
      <c r="L267" s="4"/>
      <c r="P267" s="4"/>
    </row>
    <row r="268" spans="1:16" ht="12.75">
      <c r="A268">
        <v>14768</v>
      </c>
      <c r="B268" t="s">
        <v>310</v>
      </c>
      <c r="C268">
        <v>812</v>
      </c>
      <c r="D268">
        <v>848</v>
      </c>
      <c r="E268">
        <v>1041</v>
      </c>
      <c r="F268">
        <v>1420</v>
      </c>
      <c r="G268">
        <v>1671</v>
      </c>
      <c r="H268" t="s">
        <v>288</v>
      </c>
      <c r="I268" s="77" t="s">
        <v>591</v>
      </c>
      <c r="J268" s="4">
        <f t="shared" si="4"/>
        <v>0.015635</v>
      </c>
      <c r="K268" s="3"/>
      <c r="L268" s="4"/>
      <c r="P268" s="4"/>
    </row>
    <row r="269" spans="1:16" ht="12.75">
      <c r="A269">
        <v>14786</v>
      </c>
      <c r="B269" t="s">
        <v>311</v>
      </c>
      <c r="C269">
        <v>812</v>
      </c>
      <c r="D269">
        <v>848</v>
      </c>
      <c r="E269">
        <v>1041</v>
      </c>
      <c r="F269">
        <v>1420</v>
      </c>
      <c r="G269">
        <v>1671</v>
      </c>
      <c r="H269" t="s">
        <v>288</v>
      </c>
      <c r="I269" s="77" t="s">
        <v>592</v>
      </c>
      <c r="J269" s="4">
        <f t="shared" si="4"/>
        <v>0.015108</v>
      </c>
      <c r="K269" s="3"/>
      <c r="L269" s="4"/>
      <c r="P269" s="4"/>
    </row>
    <row r="270" spans="17:20" ht="12.75">
      <c r="Q270" s="28"/>
      <c r="T270" s="28"/>
    </row>
  </sheetData>
  <sheetProtection password="CEA3" sheet="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H41"/>
  <sheetViews>
    <sheetView showGridLines="0" zoomScalePageLayoutView="0" workbookViewId="0" topLeftCell="A1">
      <selection activeCell="K14" sqref="K14"/>
    </sheetView>
  </sheetViews>
  <sheetFormatPr defaultColWidth="9.140625" defaultRowHeight="12.75"/>
  <cols>
    <col min="1" max="1" width="37.8515625" style="0" customWidth="1"/>
  </cols>
  <sheetData>
    <row r="1" spans="1:4" ht="12.75">
      <c r="A1" s="113" t="s">
        <v>336</v>
      </c>
      <c r="B1" s="113"/>
      <c r="C1" s="113"/>
      <c r="D1" s="113"/>
    </row>
    <row r="2" spans="1:4" ht="12.75">
      <c r="A2" s="113"/>
      <c r="B2" s="113"/>
      <c r="C2" s="113"/>
      <c r="D2" s="113"/>
    </row>
    <row r="3" spans="1:4" ht="12.75">
      <c r="A3" s="113"/>
      <c r="B3" s="113"/>
      <c r="C3" s="113"/>
      <c r="D3" s="113"/>
    </row>
    <row r="4" spans="1:4" ht="12.75">
      <c r="A4" s="113"/>
      <c r="B4" s="113"/>
      <c r="C4" s="113"/>
      <c r="D4" s="113"/>
    </row>
    <row r="6" ht="12.75">
      <c r="A6" t="s">
        <v>337</v>
      </c>
    </row>
    <row r="8" ht="12.75">
      <c r="A8" s="26" t="s">
        <v>360</v>
      </c>
    </row>
    <row r="9" ht="12.75">
      <c r="B9" t="s">
        <v>335</v>
      </c>
    </row>
    <row r="10" ht="12.75">
      <c r="B10" t="s">
        <v>338</v>
      </c>
    </row>
    <row r="11" ht="12.75">
      <c r="B11" t="s">
        <v>339</v>
      </c>
    </row>
    <row r="13" ht="12.75">
      <c r="B13" t="s">
        <v>340</v>
      </c>
    </row>
    <row r="14" ht="12.75">
      <c r="B14" s="34" t="s">
        <v>341</v>
      </c>
    </row>
    <row r="15" ht="12.75">
      <c r="B15" t="s">
        <v>342</v>
      </c>
    </row>
    <row r="16" ht="12.75">
      <c r="B16" t="s">
        <v>343</v>
      </c>
    </row>
    <row r="17" ht="12.75">
      <c r="B17" t="s">
        <v>344</v>
      </c>
    </row>
    <row r="18" ht="12.75">
      <c r="B18" t="s">
        <v>345</v>
      </c>
    </row>
    <row r="20" ht="12.75">
      <c r="B20" s="26" t="s">
        <v>358</v>
      </c>
    </row>
    <row r="22" ht="12.75">
      <c r="B22" t="s">
        <v>347</v>
      </c>
    </row>
    <row r="23" ht="12.75">
      <c r="B23" t="s">
        <v>346</v>
      </c>
    </row>
    <row r="24" ht="12.75">
      <c r="B24" t="s">
        <v>362</v>
      </c>
    </row>
    <row r="26" ht="12.75">
      <c r="B26" t="s">
        <v>353</v>
      </c>
    </row>
    <row r="27" spans="3:8" ht="12.75">
      <c r="C27" s="114" t="s">
        <v>596</v>
      </c>
      <c r="D27" s="113"/>
      <c r="E27" s="113"/>
      <c r="F27" s="113"/>
      <c r="G27" s="113"/>
      <c r="H27" s="113"/>
    </row>
    <row r="28" spans="3:8" ht="12.75">
      <c r="C28" s="113"/>
      <c r="D28" s="113"/>
      <c r="E28" s="113"/>
      <c r="F28" s="113"/>
      <c r="G28" s="113"/>
      <c r="H28" s="113"/>
    </row>
    <row r="30" spans="2:8" ht="12.75">
      <c r="B30" s="114" t="s">
        <v>597</v>
      </c>
      <c r="C30" s="113"/>
      <c r="D30" s="113"/>
      <c r="E30" s="113"/>
      <c r="F30" s="113"/>
      <c r="G30" s="113"/>
      <c r="H30" s="113"/>
    </row>
    <row r="31" spans="2:8" ht="12.75">
      <c r="B31" s="113"/>
      <c r="C31" s="113"/>
      <c r="D31" s="113"/>
      <c r="E31" s="113"/>
      <c r="F31" s="113"/>
      <c r="G31" s="113"/>
      <c r="H31" s="113"/>
    </row>
    <row r="33" ht="12.75">
      <c r="A33" s="26"/>
    </row>
    <row r="35" ht="12.75">
      <c r="A35" s="43"/>
    </row>
    <row r="37" ht="12.75">
      <c r="A37" s="26"/>
    </row>
    <row r="39" ht="12.75">
      <c r="A39" s="43"/>
    </row>
    <row r="41" ht="12.75">
      <c r="A41" s="26"/>
    </row>
  </sheetData>
  <sheetProtection password="CF63" sheet="1" selectLockedCells="1" selectUnlockedCells="1"/>
  <mergeCells count="3">
    <mergeCell ref="A1:D4"/>
    <mergeCell ref="C27:H28"/>
    <mergeCell ref="B30:H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4:J29"/>
  <sheetViews>
    <sheetView showGridLines="0" zoomScalePageLayoutView="0" workbookViewId="0" topLeftCell="A1">
      <selection activeCell="A1" sqref="A1"/>
    </sheetView>
  </sheetViews>
  <sheetFormatPr defaultColWidth="9.140625" defaultRowHeight="12.75"/>
  <sheetData>
    <row r="4" spans="1:10" ht="12.75">
      <c r="A4" s="113" t="s">
        <v>312</v>
      </c>
      <c r="B4" s="113"/>
      <c r="C4" s="113"/>
      <c r="D4" s="113"/>
      <c r="E4" s="113"/>
      <c r="F4" s="113"/>
      <c r="G4" s="113"/>
      <c r="H4" s="113"/>
      <c r="I4" s="113"/>
      <c r="J4" s="113"/>
    </row>
    <row r="5" spans="1:10" ht="12.75">
      <c r="A5" s="113"/>
      <c r="B5" s="113"/>
      <c r="C5" s="113"/>
      <c r="D5" s="113"/>
      <c r="E5" s="113"/>
      <c r="F5" s="113"/>
      <c r="G5" s="113"/>
      <c r="H5" s="113"/>
      <c r="I5" s="113"/>
      <c r="J5" s="113"/>
    </row>
    <row r="6" spans="1:10" ht="12.75">
      <c r="A6" s="113"/>
      <c r="B6" s="113"/>
      <c r="C6" s="113"/>
      <c r="D6" s="113"/>
      <c r="E6" s="113"/>
      <c r="F6" s="113"/>
      <c r="G6" s="113"/>
      <c r="H6" s="113"/>
      <c r="I6" s="113"/>
      <c r="J6" s="113"/>
    </row>
    <row r="7" spans="1:10" ht="12.75">
      <c r="A7" s="113"/>
      <c r="B7" s="113"/>
      <c r="C7" s="113"/>
      <c r="D7" s="113"/>
      <c r="E7" s="113"/>
      <c r="F7" s="113"/>
      <c r="G7" s="113"/>
      <c r="H7" s="113"/>
      <c r="I7" s="113"/>
      <c r="J7" s="113"/>
    </row>
    <row r="9" spans="1:10" ht="12.75">
      <c r="A9" s="113" t="s">
        <v>355</v>
      </c>
      <c r="B9" s="113"/>
      <c r="C9" s="113"/>
      <c r="D9" s="113"/>
      <c r="E9" s="113"/>
      <c r="F9" s="113"/>
      <c r="G9" s="113"/>
      <c r="H9" s="113"/>
      <c r="I9" s="113"/>
      <c r="J9" s="113"/>
    </row>
    <row r="10" spans="1:10" ht="12.75">
      <c r="A10" s="113"/>
      <c r="B10" s="113"/>
      <c r="C10" s="113"/>
      <c r="D10" s="113"/>
      <c r="E10" s="113"/>
      <c r="F10" s="113"/>
      <c r="G10" s="113"/>
      <c r="H10" s="113"/>
      <c r="I10" s="113"/>
      <c r="J10" s="113"/>
    </row>
    <row r="11" spans="1:10" ht="12.75">
      <c r="A11" s="113"/>
      <c r="B11" s="113"/>
      <c r="C11" s="113"/>
      <c r="D11" s="113"/>
      <c r="E11" s="113"/>
      <c r="F11" s="113"/>
      <c r="G11" s="113"/>
      <c r="H11" s="113"/>
      <c r="I11" s="113"/>
      <c r="J11" s="113"/>
    </row>
    <row r="12" spans="1:10" ht="12.75">
      <c r="A12" s="113"/>
      <c r="B12" s="113"/>
      <c r="C12" s="113"/>
      <c r="D12" s="113"/>
      <c r="E12" s="113"/>
      <c r="F12" s="113"/>
      <c r="G12" s="113"/>
      <c r="H12" s="113"/>
      <c r="I12" s="113"/>
      <c r="J12" s="113"/>
    </row>
    <row r="13" spans="1:10" ht="12.75">
      <c r="A13" s="113"/>
      <c r="B13" s="113"/>
      <c r="C13" s="113"/>
      <c r="D13" s="113"/>
      <c r="E13" s="113"/>
      <c r="F13" s="113"/>
      <c r="G13" s="113"/>
      <c r="H13" s="113"/>
      <c r="I13" s="113"/>
      <c r="J13" s="113"/>
    </row>
    <row r="14" spans="1:10" ht="12.75">
      <c r="A14" s="113"/>
      <c r="B14" s="113"/>
      <c r="C14" s="113"/>
      <c r="D14" s="113"/>
      <c r="E14" s="113"/>
      <c r="F14" s="113"/>
      <c r="G14" s="113"/>
      <c r="H14" s="113"/>
      <c r="I14" s="113"/>
      <c r="J14" s="113"/>
    </row>
    <row r="16" spans="1:10" ht="12.75">
      <c r="A16" s="113" t="s">
        <v>356</v>
      </c>
      <c r="B16" s="113"/>
      <c r="C16" s="113"/>
      <c r="D16" s="113"/>
      <c r="E16" s="113"/>
      <c r="F16" s="113"/>
      <c r="G16" s="113"/>
      <c r="H16" s="113"/>
      <c r="I16" s="113"/>
      <c r="J16" s="113"/>
    </row>
    <row r="17" spans="1:10" ht="12.75">
      <c r="A17" s="113"/>
      <c r="B17" s="113"/>
      <c r="C17" s="113"/>
      <c r="D17" s="113"/>
      <c r="E17" s="113"/>
      <c r="F17" s="113"/>
      <c r="G17" s="113"/>
      <c r="H17" s="113"/>
      <c r="I17" s="113"/>
      <c r="J17" s="113"/>
    </row>
    <row r="18" spans="1:10" ht="12.75">
      <c r="A18" s="113"/>
      <c r="B18" s="113"/>
      <c r="C18" s="113"/>
      <c r="D18" s="113"/>
      <c r="E18" s="113"/>
      <c r="F18" s="113"/>
      <c r="G18" s="113"/>
      <c r="H18" s="113"/>
      <c r="I18" s="113"/>
      <c r="J18" s="113"/>
    </row>
    <row r="19" spans="1:10" ht="12.75">
      <c r="A19" s="113"/>
      <c r="B19" s="113"/>
      <c r="C19" s="113"/>
      <c r="D19" s="113"/>
      <c r="E19" s="113"/>
      <c r="F19" s="113"/>
      <c r="G19" s="113"/>
      <c r="H19" s="113"/>
      <c r="I19" s="113"/>
      <c r="J19" s="113"/>
    </row>
    <row r="21" spans="1:10" ht="12.75">
      <c r="A21" s="113" t="s">
        <v>313</v>
      </c>
      <c r="B21" s="113"/>
      <c r="C21" s="113"/>
      <c r="D21" s="113"/>
      <c r="E21" s="113"/>
      <c r="F21" s="113"/>
      <c r="G21" s="113"/>
      <c r="H21" s="113"/>
      <c r="I21" s="113"/>
      <c r="J21" s="113"/>
    </row>
    <row r="22" spans="1:10" ht="12.75">
      <c r="A22" s="113"/>
      <c r="B22" s="113"/>
      <c r="C22" s="113"/>
      <c r="D22" s="113"/>
      <c r="E22" s="113"/>
      <c r="F22" s="113"/>
      <c r="G22" s="113"/>
      <c r="H22" s="113"/>
      <c r="I22" s="113"/>
      <c r="J22" s="113"/>
    </row>
    <row r="23" spans="1:10" ht="12.75">
      <c r="A23" s="113"/>
      <c r="B23" s="113"/>
      <c r="C23" s="113"/>
      <c r="D23" s="113"/>
      <c r="E23" s="113"/>
      <c r="F23" s="113"/>
      <c r="G23" s="113"/>
      <c r="H23" s="113"/>
      <c r="I23" s="113"/>
      <c r="J23" s="113"/>
    </row>
    <row r="24" spans="1:10" ht="12.75">
      <c r="A24" s="113" t="s">
        <v>314</v>
      </c>
      <c r="B24" s="113"/>
      <c r="C24" s="113"/>
      <c r="D24" s="113"/>
      <c r="E24" s="113"/>
      <c r="F24" s="113"/>
      <c r="G24" s="113"/>
      <c r="H24" s="113"/>
      <c r="I24" s="113"/>
      <c r="J24" s="113"/>
    </row>
    <row r="25" spans="1:10" ht="12.75">
      <c r="A25" s="113"/>
      <c r="B25" s="113"/>
      <c r="C25" s="113"/>
      <c r="D25" s="113"/>
      <c r="E25" s="113"/>
      <c r="F25" s="113"/>
      <c r="G25" s="113"/>
      <c r="H25" s="113"/>
      <c r="I25" s="113"/>
      <c r="J25" s="113"/>
    </row>
    <row r="26" spans="1:10" ht="12.75">
      <c r="A26" s="113"/>
      <c r="B26" s="113"/>
      <c r="C26" s="113"/>
      <c r="D26" s="113"/>
      <c r="E26" s="113"/>
      <c r="F26" s="113"/>
      <c r="G26" s="113"/>
      <c r="H26" s="113"/>
      <c r="I26" s="113"/>
      <c r="J26" s="113"/>
    </row>
    <row r="27" spans="1:10" ht="12.75">
      <c r="A27" s="113"/>
      <c r="B27" s="113"/>
      <c r="C27" s="113"/>
      <c r="D27" s="113"/>
      <c r="E27" s="113"/>
      <c r="F27" s="113"/>
      <c r="G27" s="113"/>
      <c r="H27" s="113"/>
      <c r="I27" s="113"/>
      <c r="J27" s="113"/>
    </row>
    <row r="29" ht="12.75">
      <c r="G29" s="26" t="s">
        <v>357</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A1"/>
  <sheetViews>
    <sheetView showGridLines="0" zoomScalePageLayoutView="0" workbookViewId="0" topLeftCell="A1">
      <selection activeCell="A2" sqref="A2"/>
    </sheetView>
  </sheetViews>
  <sheetFormatPr defaultColWidth="9.140625" defaultRowHeight="12.75"/>
  <sheetData/>
  <sheetProtection password="CF63" sheet="1" objects="1" scenarios="1"/>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Owen, Angela</cp:lastModifiedBy>
  <cp:lastPrinted>2011-03-14T17:10:36Z</cp:lastPrinted>
  <dcterms:created xsi:type="dcterms:W3CDTF">2005-09-15T20:02:59Z</dcterms:created>
  <dcterms:modified xsi:type="dcterms:W3CDTF">2016-08-08T14:28:09Z</dcterms:modified>
  <cp:category/>
  <cp:version/>
  <cp:contentType/>
  <cp:contentStatus/>
</cp:coreProperties>
</file>